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90" yWindow="350" windowWidth="16260" windowHeight="5540" activeTab="0"/>
  </bookViews>
  <sheets>
    <sheet name="Sheet1" sheetId="1" r:id="rId1"/>
    <sheet name="Sheet2" sheetId="2" r:id="rId2"/>
    <sheet name="Sheet3" sheetId="3" r:id="rId3"/>
  </sheets>
  <definedNames/>
  <calcPr calcId="181029"/>
</workbook>
</file>

<file path=xl/sharedStrings.xml><?xml version="1.0" encoding="utf-8"?>
<sst xmlns="http://schemas.openxmlformats.org/spreadsheetml/2006/main" count="45" uniqueCount="45">
  <si>
    <t>OPERATING REVENUE</t>
  </si>
  <si>
    <t xml:space="preserve">Other Income </t>
  </si>
  <si>
    <t>TOTAL OPERATING REVENUE</t>
  </si>
  <si>
    <t>OPERATING EXPENDITURES</t>
  </si>
  <si>
    <t>Diocesan Assessment</t>
  </si>
  <si>
    <t>Payroll</t>
  </si>
  <si>
    <t>Payroll Taxes &amp; Fringe Benefits</t>
  </si>
  <si>
    <t>Administration</t>
  </si>
  <si>
    <t>Maintenance &amp; Repairs</t>
  </si>
  <si>
    <t>Utilities</t>
  </si>
  <si>
    <t>Holy Family School Subsidy</t>
  </si>
  <si>
    <t>TOTAL OPERATING EXPENDITURES</t>
  </si>
  <si>
    <t>EXCESS OPERATING REVENUE (EXPENDITURES)</t>
  </si>
  <si>
    <t>Add:</t>
  </si>
  <si>
    <t xml:space="preserve">Extraordinary Collections </t>
  </si>
  <si>
    <t>Total Additions</t>
  </si>
  <si>
    <t>Deduct:</t>
  </si>
  <si>
    <t xml:space="preserve">Total:  </t>
  </si>
  <si>
    <t>Total Deductions</t>
  </si>
  <si>
    <t>Operating Accounts</t>
  </si>
  <si>
    <t>Cemetery Operations - St Ann</t>
  </si>
  <si>
    <t>Cemetery Operations - Sacred Heart</t>
  </si>
  <si>
    <t>Sacred Heart Cemetery</t>
  </si>
  <si>
    <t>St Ann Cemetery Improvement Acct</t>
  </si>
  <si>
    <t>Other Expense - Parish Charity</t>
  </si>
  <si>
    <t>Heritage of Faith</t>
  </si>
  <si>
    <t>Parish Organizations</t>
  </si>
  <si>
    <t xml:space="preserve">Addition to Property/Equipment </t>
  </si>
  <si>
    <t>Other Receipts - Parish Charity</t>
  </si>
  <si>
    <t xml:space="preserve">**Note:  RESTRICTED FUNDS:                                         $200,000 capital expense fund                                   </t>
  </si>
  <si>
    <t>Unrealized Gain - Vanguard</t>
  </si>
  <si>
    <t xml:space="preserve">Accounts Payable </t>
  </si>
  <si>
    <t>Sunday Collections</t>
  </si>
  <si>
    <t>St Ann Parish  Operating Cash Balance 7/01/18</t>
  </si>
  <si>
    <t>Sacred Heart Cemetery Operating Cash Balance 7/01/18</t>
  </si>
  <si>
    <t>Total Operating Cash Balance 07/01/18</t>
  </si>
  <si>
    <t>Excess Operating Revenue (Loss)</t>
  </si>
  <si>
    <t>Statement of Operating Revenue &amp; Expenditures ~ 11/30/18</t>
  </si>
  <si>
    <t>Statement of Total Receipts &amp; Expenditures ~  11/30/18</t>
  </si>
  <si>
    <t>Operating Cash Balance 11/30/18**</t>
  </si>
  <si>
    <t xml:space="preserve"> Operating Cash Balance 11/30/18</t>
  </si>
  <si>
    <t>Current Fiscal Year               07/01/18 - 11/30/18</t>
  </si>
  <si>
    <t>Current Budget           07/01/18 - 11/30/18</t>
  </si>
  <si>
    <t>Previous Year        07/01/17 - 11/30/17</t>
  </si>
  <si>
    <t>Other Expense - diocesan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</si>
</sst>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color rgb="FFFF0000"/>
      <name val="Arial"/>
      <family val="2"/>
    </font>
    <font>
      <b/>
      <sz val="13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4" fontId="2" fillId="0" borderId="0" xfId="16" applyNumberFormat="1" applyFont="1" applyFill="1" applyBorder="1"/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/>
    <xf numFmtId="165" fontId="2" fillId="0" borderId="0" xfId="0" applyNumberFormat="1" applyFont="1"/>
    <xf numFmtId="0" fontId="3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164" fontId="2" fillId="0" borderId="0" xfId="16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2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164" fontId="6" fillId="0" borderId="0" xfId="0" applyNumberFormat="1" applyFont="1" applyAlignment="1">
      <alignment horizontal="center"/>
    </xf>
    <xf numFmtId="164" fontId="6" fillId="0" borderId="0" xfId="16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2" fillId="0" borderId="7" xfId="0" applyNumberFormat="1" applyFont="1" applyBorder="1"/>
    <xf numFmtId="5" fontId="6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4" fontId="6" fillId="0" borderId="1" xfId="16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3" fillId="0" borderId="9" xfId="0" applyFont="1" applyBorder="1"/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/>
    <xf numFmtId="0" fontId="8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4" xfId="0" applyFont="1" applyBorder="1"/>
    <xf numFmtId="0" fontId="6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4" xfId="0" applyFont="1" applyBorder="1"/>
    <xf numFmtId="0" fontId="11" fillId="0" borderId="4" xfId="0" applyFont="1" applyBorder="1" applyAlignment="1">
      <alignment horizontal="right"/>
    </xf>
    <xf numFmtId="164" fontId="6" fillId="0" borderId="6" xfId="16" applyNumberFormat="1" applyFont="1" applyFill="1" applyBorder="1" applyAlignment="1">
      <alignment horizontal="center"/>
    </xf>
    <xf numFmtId="164" fontId="6" fillId="0" borderId="0" xfId="16" applyNumberFormat="1" applyFont="1" applyFill="1" applyBorder="1"/>
    <xf numFmtId="0" fontId="6" fillId="0" borderId="0" xfId="0" applyFont="1" applyFill="1" applyBorder="1"/>
    <xf numFmtId="164" fontId="6" fillId="0" borderId="0" xfId="16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zoomScale="97" zoomScaleNormal="97" workbookViewId="0" topLeftCell="A1">
      <selection activeCell="C18" sqref="C18"/>
    </sheetView>
  </sheetViews>
  <sheetFormatPr defaultColWidth="9.140625" defaultRowHeight="15"/>
  <cols>
    <col min="1" max="1" width="29.57421875" style="5" customWidth="1"/>
    <col min="2" max="2" width="2.28125" style="5" customWidth="1"/>
    <col min="3" max="3" width="16.57421875" style="6" customWidth="1"/>
    <col min="4" max="4" width="2.57421875" style="5" customWidth="1"/>
    <col min="5" max="5" width="17.421875" style="6" customWidth="1"/>
    <col min="6" max="6" width="2.00390625" style="5" customWidth="1"/>
    <col min="7" max="7" width="19.00390625" style="6" customWidth="1"/>
    <col min="8" max="8" width="10.28125" style="13" customWidth="1"/>
    <col min="9" max="9" width="11.7109375" style="11" customWidth="1"/>
    <col min="10" max="215" width="9.140625" style="5" customWidth="1"/>
    <col min="216" max="216" width="29.57421875" style="5" customWidth="1"/>
    <col min="217" max="217" width="3.8515625" style="5" customWidth="1"/>
    <col min="218" max="218" width="16.57421875" style="5" customWidth="1"/>
    <col min="219" max="219" width="3.8515625" style="5" customWidth="1"/>
    <col min="220" max="220" width="16.57421875" style="5" customWidth="1"/>
    <col min="221" max="221" width="3.8515625" style="5" customWidth="1"/>
    <col min="222" max="222" width="19.00390625" style="5" customWidth="1"/>
    <col min="223" max="223" width="10.00390625" style="5" customWidth="1"/>
    <col min="224" max="224" width="9.28125" style="5" customWidth="1"/>
    <col min="225" max="471" width="9.140625" style="5" customWidth="1"/>
    <col min="472" max="472" width="29.57421875" style="5" customWidth="1"/>
    <col min="473" max="473" width="3.8515625" style="5" customWidth="1"/>
    <col min="474" max="474" width="16.57421875" style="5" customWidth="1"/>
    <col min="475" max="475" width="3.8515625" style="5" customWidth="1"/>
    <col min="476" max="476" width="16.57421875" style="5" customWidth="1"/>
    <col min="477" max="477" width="3.8515625" style="5" customWidth="1"/>
    <col min="478" max="478" width="19.00390625" style="5" customWidth="1"/>
    <col min="479" max="479" width="10.00390625" style="5" customWidth="1"/>
    <col min="480" max="480" width="9.28125" style="5" customWidth="1"/>
    <col min="481" max="727" width="9.140625" style="5" customWidth="1"/>
    <col min="728" max="728" width="29.57421875" style="5" customWidth="1"/>
    <col min="729" max="729" width="3.8515625" style="5" customWidth="1"/>
    <col min="730" max="730" width="16.57421875" style="5" customWidth="1"/>
    <col min="731" max="731" width="3.8515625" style="5" customWidth="1"/>
    <col min="732" max="732" width="16.57421875" style="5" customWidth="1"/>
    <col min="733" max="733" width="3.8515625" style="5" customWidth="1"/>
    <col min="734" max="734" width="19.00390625" style="5" customWidth="1"/>
    <col min="735" max="735" width="10.00390625" style="5" customWidth="1"/>
    <col min="736" max="736" width="9.28125" style="5" customWidth="1"/>
    <col min="737" max="983" width="9.140625" style="5" customWidth="1"/>
    <col min="984" max="984" width="29.57421875" style="5" customWidth="1"/>
    <col min="985" max="985" width="3.8515625" style="5" customWidth="1"/>
    <col min="986" max="986" width="16.57421875" style="5" customWidth="1"/>
    <col min="987" max="987" width="3.8515625" style="5" customWidth="1"/>
    <col min="988" max="988" width="16.57421875" style="5" customWidth="1"/>
    <col min="989" max="989" width="3.8515625" style="5" customWidth="1"/>
    <col min="990" max="990" width="19.00390625" style="5" customWidth="1"/>
    <col min="991" max="991" width="10.00390625" style="5" customWidth="1"/>
    <col min="992" max="992" width="9.28125" style="5" customWidth="1"/>
    <col min="993" max="1239" width="9.140625" style="5" customWidth="1"/>
    <col min="1240" max="1240" width="29.57421875" style="5" customWidth="1"/>
    <col min="1241" max="1241" width="3.8515625" style="5" customWidth="1"/>
    <col min="1242" max="1242" width="16.57421875" style="5" customWidth="1"/>
    <col min="1243" max="1243" width="3.8515625" style="5" customWidth="1"/>
    <col min="1244" max="1244" width="16.57421875" style="5" customWidth="1"/>
    <col min="1245" max="1245" width="3.8515625" style="5" customWidth="1"/>
    <col min="1246" max="1246" width="19.00390625" style="5" customWidth="1"/>
    <col min="1247" max="1247" width="10.00390625" style="5" customWidth="1"/>
    <col min="1248" max="1248" width="9.28125" style="5" customWidth="1"/>
    <col min="1249" max="1495" width="9.140625" style="5" customWidth="1"/>
    <col min="1496" max="1496" width="29.57421875" style="5" customWidth="1"/>
    <col min="1497" max="1497" width="3.8515625" style="5" customWidth="1"/>
    <col min="1498" max="1498" width="16.57421875" style="5" customWidth="1"/>
    <col min="1499" max="1499" width="3.8515625" style="5" customWidth="1"/>
    <col min="1500" max="1500" width="16.57421875" style="5" customWidth="1"/>
    <col min="1501" max="1501" width="3.8515625" style="5" customWidth="1"/>
    <col min="1502" max="1502" width="19.00390625" style="5" customWidth="1"/>
    <col min="1503" max="1503" width="10.00390625" style="5" customWidth="1"/>
    <col min="1504" max="1504" width="9.28125" style="5" customWidth="1"/>
    <col min="1505" max="1751" width="9.140625" style="5" customWidth="1"/>
    <col min="1752" max="1752" width="29.57421875" style="5" customWidth="1"/>
    <col min="1753" max="1753" width="3.8515625" style="5" customWidth="1"/>
    <col min="1754" max="1754" width="16.57421875" style="5" customWidth="1"/>
    <col min="1755" max="1755" width="3.8515625" style="5" customWidth="1"/>
    <col min="1756" max="1756" width="16.57421875" style="5" customWidth="1"/>
    <col min="1757" max="1757" width="3.8515625" style="5" customWidth="1"/>
    <col min="1758" max="1758" width="19.00390625" style="5" customWidth="1"/>
    <col min="1759" max="1759" width="10.00390625" style="5" customWidth="1"/>
    <col min="1760" max="1760" width="9.28125" style="5" customWidth="1"/>
    <col min="1761" max="2007" width="9.140625" style="5" customWidth="1"/>
    <col min="2008" max="2008" width="29.57421875" style="5" customWidth="1"/>
    <col min="2009" max="2009" width="3.8515625" style="5" customWidth="1"/>
    <col min="2010" max="2010" width="16.57421875" style="5" customWidth="1"/>
    <col min="2011" max="2011" width="3.8515625" style="5" customWidth="1"/>
    <col min="2012" max="2012" width="16.57421875" style="5" customWidth="1"/>
    <col min="2013" max="2013" width="3.8515625" style="5" customWidth="1"/>
    <col min="2014" max="2014" width="19.00390625" style="5" customWidth="1"/>
    <col min="2015" max="2015" width="10.00390625" style="5" customWidth="1"/>
    <col min="2016" max="2016" width="9.28125" style="5" customWidth="1"/>
    <col min="2017" max="2263" width="9.140625" style="5" customWidth="1"/>
    <col min="2264" max="2264" width="29.57421875" style="5" customWidth="1"/>
    <col min="2265" max="2265" width="3.8515625" style="5" customWidth="1"/>
    <col min="2266" max="2266" width="16.57421875" style="5" customWidth="1"/>
    <col min="2267" max="2267" width="3.8515625" style="5" customWidth="1"/>
    <col min="2268" max="2268" width="16.57421875" style="5" customWidth="1"/>
    <col min="2269" max="2269" width="3.8515625" style="5" customWidth="1"/>
    <col min="2270" max="2270" width="19.00390625" style="5" customWidth="1"/>
    <col min="2271" max="2271" width="10.00390625" style="5" customWidth="1"/>
    <col min="2272" max="2272" width="9.28125" style="5" customWidth="1"/>
    <col min="2273" max="2519" width="9.140625" style="5" customWidth="1"/>
    <col min="2520" max="2520" width="29.57421875" style="5" customWidth="1"/>
    <col min="2521" max="2521" width="3.8515625" style="5" customWidth="1"/>
    <col min="2522" max="2522" width="16.57421875" style="5" customWidth="1"/>
    <col min="2523" max="2523" width="3.8515625" style="5" customWidth="1"/>
    <col min="2524" max="2524" width="16.57421875" style="5" customWidth="1"/>
    <col min="2525" max="2525" width="3.8515625" style="5" customWidth="1"/>
    <col min="2526" max="2526" width="19.00390625" style="5" customWidth="1"/>
    <col min="2527" max="2527" width="10.00390625" style="5" customWidth="1"/>
    <col min="2528" max="2528" width="9.28125" style="5" customWidth="1"/>
    <col min="2529" max="2775" width="9.140625" style="5" customWidth="1"/>
    <col min="2776" max="2776" width="29.57421875" style="5" customWidth="1"/>
    <col min="2777" max="2777" width="3.8515625" style="5" customWidth="1"/>
    <col min="2778" max="2778" width="16.57421875" style="5" customWidth="1"/>
    <col min="2779" max="2779" width="3.8515625" style="5" customWidth="1"/>
    <col min="2780" max="2780" width="16.57421875" style="5" customWidth="1"/>
    <col min="2781" max="2781" width="3.8515625" style="5" customWidth="1"/>
    <col min="2782" max="2782" width="19.00390625" style="5" customWidth="1"/>
    <col min="2783" max="2783" width="10.00390625" style="5" customWidth="1"/>
    <col min="2784" max="2784" width="9.28125" style="5" customWidth="1"/>
    <col min="2785" max="3031" width="9.140625" style="5" customWidth="1"/>
    <col min="3032" max="3032" width="29.57421875" style="5" customWidth="1"/>
    <col min="3033" max="3033" width="3.8515625" style="5" customWidth="1"/>
    <col min="3034" max="3034" width="16.57421875" style="5" customWidth="1"/>
    <col min="3035" max="3035" width="3.8515625" style="5" customWidth="1"/>
    <col min="3036" max="3036" width="16.57421875" style="5" customWidth="1"/>
    <col min="3037" max="3037" width="3.8515625" style="5" customWidth="1"/>
    <col min="3038" max="3038" width="19.00390625" style="5" customWidth="1"/>
    <col min="3039" max="3039" width="10.00390625" style="5" customWidth="1"/>
    <col min="3040" max="3040" width="9.28125" style="5" customWidth="1"/>
    <col min="3041" max="3287" width="9.140625" style="5" customWidth="1"/>
    <col min="3288" max="3288" width="29.57421875" style="5" customWidth="1"/>
    <col min="3289" max="3289" width="3.8515625" style="5" customWidth="1"/>
    <col min="3290" max="3290" width="16.57421875" style="5" customWidth="1"/>
    <col min="3291" max="3291" width="3.8515625" style="5" customWidth="1"/>
    <col min="3292" max="3292" width="16.57421875" style="5" customWidth="1"/>
    <col min="3293" max="3293" width="3.8515625" style="5" customWidth="1"/>
    <col min="3294" max="3294" width="19.00390625" style="5" customWidth="1"/>
    <col min="3295" max="3295" width="10.00390625" style="5" customWidth="1"/>
    <col min="3296" max="3296" width="9.28125" style="5" customWidth="1"/>
    <col min="3297" max="3543" width="9.140625" style="5" customWidth="1"/>
    <col min="3544" max="3544" width="29.57421875" style="5" customWidth="1"/>
    <col min="3545" max="3545" width="3.8515625" style="5" customWidth="1"/>
    <col min="3546" max="3546" width="16.57421875" style="5" customWidth="1"/>
    <col min="3547" max="3547" width="3.8515625" style="5" customWidth="1"/>
    <col min="3548" max="3548" width="16.57421875" style="5" customWidth="1"/>
    <col min="3549" max="3549" width="3.8515625" style="5" customWidth="1"/>
    <col min="3550" max="3550" width="19.00390625" style="5" customWidth="1"/>
    <col min="3551" max="3551" width="10.00390625" style="5" customWidth="1"/>
    <col min="3552" max="3552" width="9.28125" style="5" customWidth="1"/>
    <col min="3553" max="3799" width="9.140625" style="5" customWidth="1"/>
    <col min="3800" max="3800" width="29.57421875" style="5" customWidth="1"/>
    <col min="3801" max="3801" width="3.8515625" style="5" customWidth="1"/>
    <col min="3802" max="3802" width="16.57421875" style="5" customWidth="1"/>
    <col min="3803" max="3803" width="3.8515625" style="5" customWidth="1"/>
    <col min="3804" max="3804" width="16.57421875" style="5" customWidth="1"/>
    <col min="3805" max="3805" width="3.8515625" style="5" customWidth="1"/>
    <col min="3806" max="3806" width="19.00390625" style="5" customWidth="1"/>
    <col min="3807" max="3807" width="10.00390625" style="5" customWidth="1"/>
    <col min="3808" max="3808" width="9.28125" style="5" customWidth="1"/>
    <col min="3809" max="4055" width="9.140625" style="5" customWidth="1"/>
    <col min="4056" max="4056" width="29.57421875" style="5" customWidth="1"/>
    <col min="4057" max="4057" width="3.8515625" style="5" customWidth="1"/>
    <col min="4058" max="4058" width="16.57421875" style="5" customWidth="1"/>
    <col min="4059" max="4059" width="3.8515625" style="5" customWidth="1"/>
    <col min="4060" max="4060" width="16.57421875" style="5" customWidth="1"/>
    <col min="4061" max="4061" width="3.8515625" style="5" customWidth="1"/>
    <col min="4062" max="4062" width="19.00390625" style="5" customWidth="1"/>
    <col min="4063" max="4063" width="10.00390625" style="5" customWidth="1"/>
    <col min="4064" max="4064" width="9.28125" style="5" customWidth="1"/>
    <col min="4065" max="4311" width="9.140625" style="5" customWidth="1"/>
    <col min="4312" max="4312" width="29.57421875" style="5" customWidth="1"/>
    <col min="4313" max="4313" width="3.8515625" style="5" customWidth="1"/>
    <col min="4314" max="4314" width="16.57421875" style="5" customWidth="1"/>
    <col min="4315" max="4315" width="3.8515625" style="5" customWidth="1"/>
    <col min="4316" max="4316" width="16.57421875" style="5" customWidth="1"/>
    <col min="4317" max="4317" width="3.8515625" style="5" customWidth="1"/>
    <col min="4318" max="4318" width="19.00390625" style="5" customWidth="1"/>
    <col min="4319" max="4319" width="10.00390625" style="5" customWidth="1"/>
    <col min="4320" max="4320" width="9.28125" style="5" customWidth="1"/>
    <col min="4321" max="4567" width="9.140625" style="5" customWidth="1"/>
    <col min="4568" max="4568" width="29.57421875" style="5" customWidth="1"/>
    <col min="4569" max="4569" width="3.8515625" style="5" customWidth="1"/>
    <col min="4570" max="4570" width="16.57421875" style="5" customWidth="1"/>
    <col min="4571" max="4571" width="3.8515625" style="5" customWidth="1"/>
    <col min="4572" max="4572" width="16.57421875" style="5" customWidth="1"/>
    <col min="4573" max="4573" width="3.8515625" style="5" customWidth="1"/>
    <col min="4574" max="4574" width="19.00390625" style="5" customWidth="1"/>
    <col min="4575" max="4575" width="10.00390625" style="5" customWidth="1"/>
    <col min="4576" max="4576" width="9.28125" style="5" customWidth="1"/>
    <col min="4577" max="4823" width="9.140625" style="5" customWidth="1"/>
    <col min="4824" max="4824" width="29.57421875" style="5" customWidth="1"/>
    <col min="4825" max="4825" width="3.8515625" style="5" customWidth="1"/>
    <col min="4826" max="4826" width="16.57421875" style="5" customWidth="1"/>
    <col min="4827" max="4827" width="3.8515625" style="5" customWidth="1"/>
    <col min="4828" max="4828" width="16.57421875" style="5" customWidth="1"/>
    <col min="4829" max="4829" width="3.8515625" style="5" customWidth="1"/>
    <col min="4830" max="4830" width="19.00390625" style="5" customWidth="1"/>
    <col min="4831" max="4831" width="10.00390625" style="5" customWidth="1"/>
    <col min="4832" max="4832" width="9.28125" style="5" customWidth="1"/>
    <col min="4833" max="5079" width="9.140625" style="5" customWidth="1"/>
    <col min="5080" max="5080" width="29.57421875" style="5" customWidth="1"/>
    <col min="5081" max="5081" width="3.8515625" style="5" customWidth="1"/>
    <col min="5082" max="5082" width="16.57421875" style="5" customWidth="1"/>
    <col min="5083" max="5083" width="3.8515625" style="5" customWidth="1"/>
    <col min="5084" max="5084" width="16.57421875" style="5" customWidth="1"/>
    <col min="5085" max="5085" width="3.8515625" style="5" customWidth="1"/>
    <col min="5086" max="5086" width="19.00390625" style="5" customWidth="1"/>
    <col min="5087" max="5087" width="10.00390625" style="5" customWidth="1"/>
    <col min="5088" max="5088" width="9.28125" style="5" customWidth="1"/>
    <col min="5089" max="5335" width="9.140625" style="5" customWidth="1"/>
    <col min="5336" max="5336" width="29.57421875" style="5" customWidth="1"/>
    <col min="5337" max="5337" width="3.8515625" style="5" customWidth="1"/>
    <col min="5338" max="5338" width="16.57421875" style="5" customWidth="1"/>
    <col min="5339" max="5339" width="3.8515625" style="5" customWidth="1"/>
    <col min="5340" max="5340" width="16.57421875" style="5" customWidth="1"/>
    <col min="5341" max="5341" width="3.8515625" style="5" customWidth="1"/>
    <col min="5342" max="5342" width="19.00390625" style="5" customWidth="1"/>
    <col min="5343" max="5343" width="10.00390625" style="5" customWidth="1"/>
    <col min="5344" max="5344" width="9.28125" style="5" customWidth="1"/>
    <col min="5345" max="5591" width="9.140625" style="5" customWidth="1"/>
    <col min="5592" max="5592" width="29.57421875" style="5" customWidth="1"/>
    <col min="5593" max="5593" width="3.8515625" style="5" customWidth="1"/>
    <col min="5594" max="5594" width="16.57421875" style="5" customWidth="1"/>
    <col min="5595" max="5595" width="3.8515625" style="5" customWidth="1"/>
    <col min="5596" max="5596" width="16.57421875" style="5" customWidth="1"/>
    <col min="5597" max="5597" width="3.8515625" style="5" customWidth="1"/>
    <col min="5598" max="5598" width="19.00390625" style="5" customWidth="1"/>
    <col min="5599" max="5599" width="10.00390625" style="5" customWidth="1"/>
    <col min="5600" max="5600" width="9.28125" style="5" customWidth="1"/>
    <col min="5601" max="5847" width="9.140625" style="5" customWidth="1"/>
    <col min="5848" max="5848" width="29.57421875" style="5" customWidth="1"/>
    <col min="5849" max="5849" width="3.8515625" style="5" customWidth="1"/>
    <col min="5850" max="5850" width="16.57421875" style="5" customWidth="1"/>
    <col min="5851" max="5851" width="3.8515625" style="5" customWidth="1"/>
    <col min="5852" max="5852" width="16.57421875" style="5" customWidth="1"/>
    <col min="5853" max="5853" width="3.8515625" style="5" customWidth="1"/>
    <col min="5854" max="5854" width="19.00390625" style="5" customWidth="1"/>
    <col min="5855" max="5855" width="10.00390625" style="5" customWidth="1"/>
    <col min="5856" max="5856" width="9.28125" style="5" customWidth="1"/>
    <col min="5857" max="6103" width="9.140625" style="5" customWidth="1"/>
    <col min="6104" max="6104" width="29.57421875" style="5" customWidth="1"/>
    <col min="6105" max="6105" width="3.8515625" style="5" customWidth="1"/>
    <col min="6106" max="6106" width="16.57421875" style="5" customWidth="1"/>
    <col min="6107" max="6107" width="3.8515625" style="5" customWidth="1"/>
    <col min="6108" max="6108" width="16.57421875" style="5" customWidth="1"/>
    <col min="6109" max="6109" width="3.8515625" style="5" customWidth="1"/>
    <col min="6110" max="6110" width="19.00390625" style="5" customWidth="1"/>
    <col min="6111" max="6111" width="10.00390625" style="5" customWidth="1"/>
    <col min="6112" max="6112" width="9.28125" style="5" customWidth="1"/>
    <col min="6113" max="6359" width="9.140625" style="5" customWidth="1"/>
    <col min="6360" max="6360" width="29.57421875" style="5" customWidth="1"/>
    <col min="6361" max="6361" width="3.8515625" style="5" customWidth="1"/>
    <col min="6362" max="6362" width="16.57421875" style="5" customWidth="1"/>
    <col min="6363" max="6363" width="3.8515625" style="5" customWidth="1"/>
    <col min="6364" max="6364" width="16.57421875" style="5" customWidth="1"/>
    <col min="6365" max="6365" width="3.8515625" style="5" customWidth="1"/>
    <col min="6366" max="6366" width="19.00390625" style="5" customWidth="1"/>
    <col min="6367" max="6367" width="10.00390625" style="5" customWidth="1"/>
    <col min="6368" max="6368" width="9.28125" style="5" customWidth="1"/>
    <col min="6369" max="6615" width="9.140625" style="5" customWidth="1"/>
    <col min="6616" max="6616" width="29.57421875" style="5" customWidth="1"/>
    <col min="6617" max="6617" width="3.8515625" style="5" customWidth="1"/>
    <col min="6618" max="6618" width="16.57421875" style="5" customWidth="1"/>
    <col min="6619" max="6619" width="3.8515625" style="5" customWidth="1"/>
    <col min="6620" max="6620" width="16.57421875" style="5" customWidth="1"/>
    <col min="6621" max="6621" width="3.8515625" style="5" customWidth="1"/>
    <col min="6622" max="6622" width="19.00390625" style="5" customWidth="1"/>
    <col min="6623" max="6623" width="10.00390625" style="5" customWidth="1"/>
    <col min="6624" max="6624" width="9.28125" style="5" customWidth="1"/>
    <col min="6625" max="6871" width="9.140625" style="5" customWidth="1"/>
    <col min="6872" max="6872" width="29.57421875" style="5" customWidth="1"/>
    <col min="6873" max="6873" width="3.8515625" style="5" customWidth="1"/>
    <col min="6874" max="6874" width="16.57421875" style="5" customWidth="1"/>
    <col min="6875" max="6875" width="3.8515625" style="5" customWidth="1"/>
    <col min="6876" max="6876" width="16.57421875" style="5" customWidth="1"/>
    <col min="6877" max="6877" width="3.8515625" style="5" customWidth="1"/>
    <col min="6878" max="6878" width="19.00390625" style="5" customWidth="1"/>
    <col min="6879" max="6879" width="10.00390625" style="5" customWidth="1"/>
    <col min="6880" max="6880" width="9.28125" style="5" customWidth="1"/>
    <col min="6881" max="7127" width="9.140625" style="5" customWidth="1"/>
    <col min="7128" max="7128" width="29.57421875" style="5" customWidth="1"/>
    <col min="7129" max="7129" width="3.8515625" style="5" customWidth="1"/>
    <col min="7130" max="7130" width="16.57421875" style="5" customWidth="1"/>
    <col min="7131" max="7131" width="3.8515625" style="5" customWidth="1"/>
    <col min="7132" max="7132" width="16.57421875" style="5" customWidth="1"/>
    <col min="7133" max="7133" width="3.8515625" style="5" customWidth="1"/>
    <col min="7134" max="7134" width="19.00390625" style="5" customWidth="1"/>
    <col min="7135" max="7135" width="10.00390625" style="5" customWidth="1"/>
    <col min="7136" max="7136" width="9.28125" style="5" customWidth="1"/>
    <col min="7137" max="7383" width="9.140625" style="5" customWidth="1"/>
    <col min="7384" max="7384" width="29.57421875" style="5" customWidth="1"/>
    <col min="7385" max="7385" width="3.8515625" style="5" customWidth="1"/>
    <col min="7386" max="7386" width="16.57421875" style="5" customWidth="1"/>
    <col min="7387" max="7387" width="3.8515625" style="5" customWidth="1"/>
    <col min="7388" max="7388" width="16.57421875" style="5" customWidth="1"/>
    <col min="7389" max="7389" width="3.8515625" style="5" customWidth="1"/>
    <col min="7390" max="7390" width="19.00390625" style="5" customWidth="1"/>
    <col min="7391" max="7391" width="10.00390625" style="5" customWidth="1"/>
    <col min="7392" max="7392" width="9.28125" style="5" customWidth="1"/>
    <col min="7393" max="7639" width="9.140625" style="5" customWidth="1"/>
    <col min="7640" max="7640" width="29.57421875" style="5" customWidth="1"/>
    <col min="7641" max="7641" width="3.8515625" style="5" customWidth="1"/>
    <col min="7642" max="7642" width="16.57421875" style="5" customWidth="1"/>
    <col min="7643" max="7643" width="3.8515625" style="5" customWidth="1"/>
    <col min="7644" max="7644" width="16.57421875" style="5" customWidth="1"/>
    <col min="7645" max="7645" width="3.8515625" style="5" customWidth="1"/>
    <col min="7646" max="7646" width="19.00390625" style="5" customWidth="1"/>
    <col min="7647" max="7647" width="10.00390625" style="5" customWidth="1"/>
    <col min="7648" max="7648" width="9.28125" style="5" customWidth="1"/>
    <col min="7649" max="7895" width="9.140625" style="5" customWidth="1"/>
    <col min="7896" max="7896" width="29.57421875" style="5" customWidth="1"/>
    <col min="7897" max="7897" width="3.8515625" style="5" customWidth="1"/>
    <col min="7898" max="7898" width="16.57421875" style="5" customWidth="1"/>
    <col min="7899" max="7899" width="3.8515625" style="5" customWidth="1"/>
    <col min="7900" max="7900" width="16.57421875" style="5" customWidth="1"/>
    <col min="7901" max="7901" width="3.8515625" style="5" customWidth="1"/>
    <col min="7902" max="7902" width="19.00390625" style="5" customWidth="1"/>
    <col min="7903" max="7903" width="10.00390625" style="5" customWidth="1"/>
    <col min="7904" max="7904" width="9.28125" style="5" customWidth="1"/>
    <col min="7905" max="8151" width="9.140625" style="5" customWidth="1"/>
    <col min="8152" max="8152" width="29.57421875" style="5" customWidth="1"/>
    <col min="8153" max="8153" width="3.8515625" style="5" customWidth="1"/>
    <col min="8154" max="8154" width="16.57421875" style="5" customWidth="1"/>
    <col min="8155" max="8155" width="3.8515625" style="5" customWidth="1"/>
    <col min="8156" max="8156" width="16.57421875" style="5" customWidth="1"/>
    <col min="8157" max="8157" width="3.8515625" style="5" customWidth="1"/>
    <col min="8158" max="8158" width="19.00390625" style="5" customWidth="1"/>
    <col min="8159" max="8159" width="10.00390625" style="5" customWidth="1"/>
    <col min="8160" max="8160" width="9.28125" style="5" customWidth="1"/>
    <col min="8161" max="8407" width="9.140625" style="5" customWidth="1"/>
    <col min="8408" max="8408" width="29.57421875" style="5" customWidth="1"/>
    <col min="8409" max="8409" width="3.8515625" style="5" customWidth="1"/>
    <col min="8410" max="8410" width="16.57421875" style="5" customWidth="1"/>
    <col min="8411" max="8411" width="3.8515625" style="5" customWidth="1"/>
    <col min="8412" max="8412" width="16.57421875" style="5" customWidth="1"/>
    <col min="8413" max="8413" width="3.8515625" style="5" customWidth="1"/>
    <col min="8414" max="8414" width="19.00390625" style="5" customWidth="1"/>
    <col min="8415" max="8415" width="10.00390625" style="5" customWidth="1"/>
    <col min="8416" max="8416" width="9.28125" style="5" customWidth="1"/>
    <col min="8417" max="8663" width="9.140625" style="5" customWidth="1"/>
    <col min="8664" max="8664" width="29.57421875" style="5" customWidth="1"/>
    <col min="8665" max="8665" width="3.8515625" style="5" customWidth="1"/>
    <col min="8666" max="8666" width="16.57421875" style="5" customWidth="1"/>
    <col min="8667" max="8667" width="3.8515625" style="5" customWidth="1"/>
    <col min="8668" max="8668" width="16.57421875" style="5" customWidth="1"/>
    <col min="8669" max="8669" width="3.8515625" style="5" customWidth="1"/>
    <col min="8670" max="8670" width="19.00390625" style="5" customWidth="1"/>
    <col min="8671" max="8671" width="10.00390625" style="5" customWidth="1"/>
    <col min="8672" max="8672" width="9.28125" style="5" customWidth="1"/>
    <col min="8673" max="8919" width="9.140625" style="5" customWidth="1"/>
    <col min="8920" max="8920" width="29.57421875" style="5" customWidth="1"/>
    <col min="8921" max="8921" width="3.8515625" style="5" customWidth="1"/>
    <col min="8922" max="8922" width="16.57421875" style="5" customWidth="1"/>
    <col min="8923" max="8923" width="3.8515625" style="5" customWidth="1"/>
    <col min="8924" max="8924" width="16.57421875" style="5" customWidth="1"/>
    <col min="8925" max="8925" width="3.8515625" style="5" customWidth="1"/>
    <col min="8926" max="8926" width="19.00390625" style="5" customWidth="1"/>
    <col min="8927" max="8927" width="10.00390625" style="5" customWidth="1"/>
    <col min="8928" max="8928" width="9.28125" style="5" customWidth="1"/>
    <col min="8929" max="9175" width="9.140625" style="5" customWidth="1"/>
    <col min="9176" max="9176" width="29.57421875" style="5" customWidth="1"/>
    <col min="9177" max="9177" width="3.8515625" style="5" customWidth="1"/>
    <col min="9178" max="9178" width="16.57421875" style="5" customWidth="1"/>
    <col min="9179" max="9179" width="3.8515625" style="5" customWidth="1"/>
    <col min="9180" max="9180" width="16.57421875" style="5" customWidth="1"/>
    <col min="9181" max="9181" width="3.8515625" style="5" customWidth="1"/>
    <col min="9182" max="9182" width="19.00390625" style="5" customWidth="1"/>
    <col min="9183" max="9183" width="10.00390625" style="5" customWidth="1"/>
    <col min="9184" max="9184" width="9.28125" style="5" customWidth="1"/>
    <col min="9185" max="9431" width="9.140625" style="5" customWidth="1"/>
    <col min="9432" max="9432" width="29.57421875" style="5" customWidth="1"/>
    <col min="9433" max="9433" width="3.8515625" style="5" customWidth="1"/>
    <col min="9434" max="9434" width="16.57421875" style="5" customWidth="1"/>
    <col min="9435" max="9435" width="3.8515625" style="5" customWidth="1"/>
    <col min="9436" max="9436" width="16.57421875" style="5" customWidth="1"/>
    <col min="9437" max="9437" width="3.8515625" style="5" customWidth="1"/>
    <col min="9438" max="9438" width="19.00390625" style="5" customWidth="1"/>
    <col min="9439" max="9439" width="10.00390625" style="5" customWidth="1"/>
    <col min="9440" max="9440" width="9.28125" style="5" customWidth="1"/>
    <col min="9441" max="9687" width="9.140625" style="5" customWidth="1"/>
    <col min="9688" max="9688" width="29.57421875" style="5" customWidth="1"/>
    <col min="9689" max="9689" width="3.8515625" style="5" customWidth="1"/>
    <col min="9690" max="9690" width="16.57421875" style="5" customWidth="1"/>
    <col min="9691" max="9691" width="3.8515625" style="5" customWidth="1"/>
    <col min="9692" max="9692" width="16.57421875" style="5" customWidth="1"/>
    <col min="9693" max="9693" width="3.8515625" style="5" customWidth="1"/>
    <col min="9694" max="9694" width="19.00390625" style="5" customWidth="1"/>
    <col min="9695" max="9695" width="10.00390625" style="5" customWidth="1"/>
    <col min="9696" max="9696" width="9.28125" style="5" customWidth="1"/>
    <col min="9697" max="9943" width="9.140625" style="5" customWidth="1"/>
    <col min="9944" max="9944" width="29.57421875" style="5" customWidth="1"/>
    <col min="9945" max="9945" width="3.8515625" style="5" customWidth="1"/>
    <col min="9946" max="9946" width="16.57421875" style="5" customWidth="1"/>
    <col min="9947" max="9947" width="3.8515625" style="5" customWidth="1"/>
    <col min="9948" max="9948" width="16.57421875" style="5" customWidth="1"/>
    <col min="9949" max="9949" width="3.8515625" style="5" customWidth="1"/>
    <col min="9950" max="9950" width="19.00390625" style="5" customWidth="1"/>
    <col min="9951" max="9951" width="10.00390625" style="5" customWidth="1"/>
    <col min="9952" max="9952" width="9.28125" style="5" customWidth="1"/>
    <col min="9953" max="10199" width="9.140625" style="5" customWidth="1"/>
    <col min="10200" max="10200" width="29.57421875" style="5" customWidth="1"/>
    <col min="10201" max="10201" width="3.8515625" style="5" customWidth="1"/>
    <col min="10202" max="10202" width="16.57421875" style="5" customWidth="1"/>
    <col min="10203" max="10203" width="3.8515625" style="5" customWidth="1"/>
    <col min="10204" max="10204" width="16.57421875" style="5" customWidth="1"/>
    <col min="10205" max="10205" width="3.8515625" style="5" customWidth="1"/>
    <col min="10206" max="10206" width="19.00390625" style="5" customWidth="1"/>
    <col min="10207" max="10207" width="10.00390625" style="5" customWidth="1"/>
    <col min="10208" max="10208" width="9.28125" style="5" customWidth="1"/>
    <col min="10209" max="10455" width="9.140625" style="5" customWidth="1"/>
    <col min="10456" max="10456" width="29.57421875" style="5" customWidth="1"/>
    <col min="10457" max="10457" width="3.8515625" style="5" customWidth="1"/>
    <col min="10458" max="10458" width="16.57421875" style="5" customWidth="1"/>
    <col min="10459" max="10459" width="3.8515625" style="5" customWidth="1"/>
    <col min="10460" max="10460" width="16.57421875" style="5" customWidth="1"/>
    <col min="10461" max="10461" width="3.8515625" style="5" customWidth="1"/>
    <col min="10462" max="10462" width="19.00390625" style="5" customWidth="1"/>
    <col min="10463" max="10463" width="10.00390625" style="5" customWidth="1"/>
    <col min="10464" max="10464" width="9.28125" style="5" customWidth="1"/>
    <col min="10465" max="10711" width="9.140625" style="5" customWidth="1"/>
    <col min="10712" max="10712" width="29.57421875" style="5" customWidth="1"/>
    <col min="10713" max="10713" width="3.8515625" style="5" customWidth="1"/>
    <col min="10714" max="10714" width="16.57421875" style="5" customWidth="1"/>
    <col min="10715" max="10715" width="3.8515625" style="5" customWidth="1"/>
    <col min="10716" max="10716" width="16.57421875" style="5" customWidth="1"/>
    <col min="10717" max="10717" width="3.8515625" style="5" customWidth="1"/>
    <col min="10718" max="10718" width="19.00390625" style="5" customWidth="1"/>
    <col min="10719" max="10719" width="10.00390625" style="5" customWidth="1"/>
    <col min="10720" max="10720" width="9.28125" style="5" customWidth="1"/>
    <col min="10721" max="10967" width="9.140625" style="5" customWidth="1"/>
    <col min="10968" max="10968" width="29.57421875" style="5" customWidth="1"/>
    <col min="10969" max="10969" width="3.8515625" style="5" customWidth="1"/>
    <col min="10970" max="10970" width="16.57421875" style="5" customWidth="1"/>
    <col min="10971" max="10971" width="3.8515625" style="5" customWidth="1"/>
    <col min="10972" max="10972" width="16.57421875" style="5" customWidth="1"/>
    <col min="10973" max="10973" width="3.8515625" style="5" customWidth="1"/>
    <col min="10974" max="10974" width="19.00390625" style="5" customWidth="1"/>
    <col min="10975" max="10975" width="10.00390625" style="5" customWidth="1"/>
    <col min="10976" max="10976" width="9.28125" style="5" customWidth="1"/>
    <col min="10977" max="11223" width="9.140625" style="5" customWidth="1"/>
    <col min="11224" max="11224" width="29.57421875" style="5" customWidth="1"/>
    <col min="11225" max="11225" width="3.8515625" style="5" customWidth="1"/>
    <col min="11226" max="11226" width="16.57421875" style="5" customWidth="1"/>
    <col min="11227" max="11227" width="3.8515625" style="5" customWidth="1"/>
    <col min="11228" max="11228" width="16.57421875" style="5" customWidth="1"/>
    <col min="11229" max="11229" width="3.8515625" style="5" customWidth="1"/>
    <col min="11230" max="11230" width="19.00390625" style="5" customWidth="1"/>
    <col min="11231" max="11231" width="10.00390625" style="5" customWidth="1"/>
    <col min="11232" max="11232" width="9.28125" style="5" customWidth="1"/>
    <col min="11233" max="11479" width="9.140625" style="5" customWidth="1"/>
    <col min="11480" max="11480" width="29.57421875" style="5" customWidth="1"/>
    <col min="11481" max="11481" width="3.8515625" style="5" customWidth="1"/>
    <col min="11482" max="11482" width="16.57421875" style="5" customWidth="1"/>
    <col min="11483" max="11483" width="3.8515625" style="5" customWidth="1"/>
    <col min="11484" max="11484" width="16.57421875" style="5" customWidth="1"/>
    <col min="11485" max="11485" width="3.8515625" style="5" customWidth="1"/>
    <col min="11486" max="11486" width="19.00390625" style="5" customWidth="1"/>
    <col min="11487" max="11487" width="10.00390625" style="5" customWidth="1"/>
    <col min="11488" max="11488" width="9.28125" style="5" customWidth="1"/>
    <col min="11489" max="11735" width="9.140625" style="5" customWidth="1"/>
    <col min="11736" max="11736" width="29.57421875" style="5" customWidth="1"/>
    <col min="11737" max="11737" width="3.8515625" style="5" customWidth="1"/>
    <col min="11738" max="11738" width="16.57421875" style="5" customWidth="1"/>
    <col min="11739" max="11739" width="3.8515625" style="5" customWidth="1"/>
    <col min="11740" max="11740" width="16.57421875" style="5" customWidth="1"/>
    <col min="11741" max="11741" width="3.8515625" style="5" customWidth="1"/>
    <col min="11742" max="11742" width="19.00390625" style="5" customWidth="1"/>
    <col min="11743" max="11743" width="10.00390625" style="5" customWidth="1"/>
    <col min="11744" max="11744" width="9.28125" style="5" customWidth="1"/>
    <col min="11745" max="11991" width="9.140625" style="5" customWidth="1"/>
    <col min="11992" max="11992" width="29.57421875" style="5" customWidth="1"/>
    <col min="11993" max="11993" width="3.8515625" style="5" customWidth="1"/>
    <col min="11994" max="11994" width="16.57421875" style="5" customWidth="1"/>
    <col min="11995" max="11995" width="3.8515625" style="5" customWidth="1"/>
    <col min="11996" max="11996" width="16.57421875" style="5" customWidth="1"/>
    <col min="11997" max="11997" width="3.8515625" style="5" customWidth="1"/>
    <col min="11998" max="11998" width="19.00390625" style="5" customWidth="1"/>
    <col min="11999" max="11999" width="10.00390625" style="5" customWidth="1"/>
    <col min="12000" max="12000" width="9.28125" style="5" customWidth="1"/>
    <col min="12001" max="12247" width="9.140625" style="5" customWidth="1"/>
    <col min="12248" max="12248" width="29.57421875" style="5" customWidth="1"/>
    <col min="12249" max="12249" width="3.8515625" style="5" customWidth="1"/>
    <col min="12250" max="12250" width="16.57421875" style="5" customWidth="1"/>
    <col min="12251" max="12251" width="3.8515625" style="5" customWidth="1"/>
    <col min="12252" max="12252" width="16.57421875" style="5" customWidth="1"/>
    <col min="12253" max="12253" width="3.8515625" style="5" customWidth="1"/>
    <col min="12254" max="12254" width="19.00390625" style="5" customWidth="1"/>
    <col min="12255" max="12255" width="10.00390625" style="5" customWidth="1"/>
    <col min="12256" max="12256" width="9.28125" style="5" customWidth="1"/>
    <col min="12257" max="12503" width="9.140625" style="5" customWidth="1"/>
    <col min="12504" max="12504" width="29.57421875" style="5" customWidth="1"/>
    <col min="12505" max="12505" width="3.8515625" style="5" customWidth="1"/>
    <col min="12506" max="12506" width="16.57421875" style="5" customWidth="1"/>
    <col min="12507" max="12507" width="3.8515625" style="5" customWidth="1"/>
    <col min="12508" max="12508" width="16.57421875" style="5" customWidth="1"/>
    <col min="12509" max="12509" width="3.8515625" style="5" customWidth="1"/>
    <col min="12510" max="12510" width="19.00390625" style="5" customWidth="1"/>
    <col min="12511" max="12511" width="10.00390625" style="5" customWidth="1"/>
    <col min="12512" max="12512" width="9.28125" style="5" customWidth="1"/>
    <col min="12513" max="12759" width="9.140625" style="5" customWidth="1"/>
    <col min="12760" max="12760" width="29.57421875" style="5" customWidth="1"/>
    <col min="12761" max="12761" width="3.8515625" style="5" customWidth="1"/>
    <col min="12762" max="12762" width="16.57421875" style="5" customWidth="1"/>
    <col min="12763" max="12763" width="3.8515625" style="5" customWidth="1"/>
    <col min="12764" max="12764" width="16.57421875" style="5" customWidth="1"/>
    <col min="12765" max="12765" width="3.8515625" style="5" customWidth="1"/>
    <col min="12766" max="12766" width="19.00390625" style="5" customWidth="1"/>
    <col min="12767" max="12767" width="10.00390625" style="5" customWidth="1"/>
    <col min="12768" max="12768" width="9.28125" style="5" customWidth="1"/>
    <col min="12769" max="13015" width="9.140625" style="5" customWidth="1"/>
    <col min="13016" max="13016" width="29.57421875" style="5" customWidth="1"/>
    <col min="13017" max="13017" width="3.8515625" style="5" customWidth="1"/>
    <col min="13018" max="13018" width="16.57421875" style="5" customWidth="1"/>
    <col min="13019" max="13019" width="3.8515625" style="5" customWidth="1"/>
    <col min="13020" max="13020" width="16.57421875" style="5" customWidth="1"/>
    <col min="13021" max="13021" width="3.8515625" style="5" customWidth="1"/>
    <col min="13022" max="13022" width="19.00390625" style="5" customWidth="1"/>
    <col min="13023" max="13023" width="10.00390625" style="5" customWidth="1"/>
    <col min="13024" max="13024" width="9.28125" style="5" customWidth="1"/>
    <col min="13025" max="13271" width="9.140625" style="5" customWidth="1"/>
    <col min="13272" max="13272" width="29.57421875" style="5" customWidth="1"/>
    <col min="13273" max="13273" width="3.8515625" style="5" customWidth="1"/>
    <col min="13274" max="13274" width="16.57421875" style="5" customWidth="1"/>
    <col min="13275" max="13275" width="3.8515625" style="5" customWidth="1"/>
    <col min="13276" max="13276" width="16.57421875" style="5" customWidth="1"/>
    <col min="13277" max="13277" width="3.8515625" style="5" customWidth="1"/>
    <col min="13278" max="13278" width="19.00390625" style="5" customWidth="1"/>
    <col min="13279" max="13279" width="10.00390625" style="5" customWidth="1"/>
    <col min="13280" max="13280" width="9.28125" style="5" customWidth="1"/>
    <col min="13281" max="13527" width="9.140625" style="5" customWidth="1"/>
    <col min="13528" max="13528" width="29.57421875" style="5" customWidth="1"/>
    <col min="13529" max="13529" width="3.8515625" style="5" customWidth="1"/>
    <col min="13530" max="13530" width="16.57421875" style="5" customWidth="1"/>
    <col min="13531" max="13531" width="3.8515625" style="5" customWidth="1"/>
    <col min="13532" max="13532" width="16.57421875" style="5" customWidth="1"/>
    <col min="13533" max="13533" width="3.8515625" style="5" customWidth="1"/>
    <col min="13534" max="13534" width="19.00390625" style="5" customWidth="1"/>
    <col min="13535" max="13535" width="10.00390625" style="5" customWidth="1"/>
    <col min="13536" max="13536" width="9.28125" style="5" customWidth="1"/>
    <col min="13537" max="13783" width="9.140625" style="5" customWidth="1"/>
    <col min="13784" max="13784" width="29.57421875" style="5" customWidth="1"/>
    <col min="13785" max="13785" width="3.8515625" style="5" customWidth="1"/>
    <col min="13786" max="13786" width="16.57421875" style="5" customWidth="1"/>
    <col min="13787" max="13787" width="3.8515625" style="5" customWidth="1"/>
    <col min="13788" max="13788" width="16.57421875" style="5" customWidth="1"/>
    <col min="13789" max="13789" width="3.8515625" style="5" customWidth="1"/>
    <col min="13790" max="13790" width="19.00390625" style="5" customWidth="1"/>
    <col min="13791" max="13791" width="10.00390625" style="5" customWidth="1"/>
    <col min="13792" max="13792" width="9.28125" style="5" customWidth="1"/>
    <col min="13793" max="14039" width="9.140625" style="5" customWidth="1"/>
    <col min="14040" max="14040" width="29.57421875" style="5" customWidth="1"/>
    <col min="14041" max="14041" width="3.8515625" style="5" customWidth="1"/>
    <col min="14042" max="14042" width="16.57421875" style="5" customWidth="1"/>
    <col min="14043" max="14043" width="3.8515625" style="5" customWidth="1"/>
    <col min="14044" max="14044" width="16.57421875" style="5" customWidth="1"/>
    <col min="14045" max="14045" width="3.8515625" style="5" customWidth="1"/>
    <col min="14046" max="14046" width="19.00390625" style="5" customWidth="1"/>
    <col min="14047" max="14047" width="10.00390625" style="5" customWidth="1"/>
    <col min="14048" max="14048" width="9.28125" style="5" customWidth="1"/>
    <col min="14049" max="14295" width="9.140625" style="5" customWidth="1"/>
    <col min="14296" max="14296" width="29.57421875" style="5" customWidth="1"/>
    <col min="14297" max="14297" width="3.8515625" style="5" customWidth="1"/>
    <col min="14298" max="14298" width="16.57421875" style="5" customWidth="1"/>
    <col min="14299" max="14299" width="3.8515625" style="5" customWidth="1"/>
    <col min="14300" max="14300" width="16.57421875" style="5" customWidth="1"/>
    <col min="14301" max="14301" width="3.8515625" style="5" customWidth="1"/>
    <col min="14302" max="14302" width="19.00390625" style="5" customWidth="1"/>
    <col min="14303" max="14303" width="10.00390625" style="5" customWidth="1"/>
    <col min="14304" max="14304" width="9.28125" style="5" customWidth="1"/>
    <col min="14305" max="14551" width="9.140625" style="5" customWidth="1"/>
    <col min="14552" max="14552" width="29.57421875" style="5" customWidth="1"/>
    <col min="14553" max="14553" width="3.8515625" style="5" customWidth="1"/>
    <col min="14554" max="14554" width="16.57421875" style="5" customWidth="1"/>
    <col min="14555" max="14555" width="3.8515625" style="5" customWidth="1"/>
    <col min="14556" max="14556" width="16.57421875" style="5" customWidth="1"/>
    <col min="14557" max="14557" width="3.8515625" style="5" customWidth="1"/>
    <col min="14558" max="14558" width="19.00390625" style="5" customWidth="1"/>
    <col min="14559" max="14559" width="10.00390625" style="5" customWidth="1"/>
    <col min="14560" max="14560" width="9.28125" style="5" customWidth="1"/>
    <col min="14561" max="14807" width="9.140625" style="5" customWidth="1"/>
    <col min="14808" max="14808" width="29.57421875" style="5" customWidth="1"/>
    <col min="14809" max="14809" width="3.8515625" style="5" customWidth="1"/>
    <col min="14810" max="14810" width="16.57421875" style="5" customWidth="1"/>
    <col min="14811" max="14811" width="3.8515625" style="5" customWidth="1"/>
    <col min="14812" max="14812" width="16.57421875" style="5" customWidth="1"/>
    <col min="14813" max="14813" width="3.8515625" style="5" customWidth="1"/>
    <col min="14814" max="14814" width="19.00390625" style="5" customWidth="1"/>
    <col min="14815" max="14815" width="10.00390625" style="5" customWidth="1"/>
    <col min="14816" max="14816" width="9.28125" style="5" customWidth="1"/>
    <col min="14817" max="15063" width="9.140625" style="5" customWidth="1"/>
    <col min="15064" max="15064" width="29.57421875" style="5" customWidth="1"/>
    <col min="15065" max="15065" width="3.8515625" style="5" customWidth="1"/>
    <col min="15066" max="15066" width="16.57421875" style="5" customWidth="1"/>
    <col min="15067" max="15067" width="3.8515625" style="5" customWidth="1"/>
    <col min="15068" max="15068" width="16.57421875" style="5" customWidth="1"/>
    <col min="15069" max="15069" width="3.8515625" style="5" customWidth="1"/>
    <col min="15070" max="15070" width="19.00390625" style="5" customWidth="1"/>
    <col min="15071" max="15071" width="10.00390625" style="5" customWidth="1"/>
    <col min="15072" max="15072" width="9.28125" style="5" customWidth="1"/>
    <col min="15073" max="15319" width="9.140625" style="5" customWidth="1"/>
    <col min="15320" max="15320" width="29.57421875" style="5" customWidth="1"/>
    <col min="15321" max="15321" width="3.8515625" style="5" customWidth="1"/>
    <col min="15322" max="15322" width="16.57421875" style="5" customWidth="1"/>
    <col min="15323" max="15323" width="3.8515625" style="5" customWidth="1"/>
    <col min="15324" max="15324" width="16.57421875" style="5" customWidth="1"/>
    <col min="15325" max="15325" width="3.8515625" style="5" customWidth="1"/>
    <col min="15326" max="15326" width="19.00390625" style="5" customWidth="1"/>
    <col min="15327" max="15327" width="10.00390625" style="5" customWidth="1"/>
    <col min="15328" max="15328" width="9.28125" style="5" customWidth="1"/>
    <col min="15329" max="15575" width="9.140625" style="5" customWidth="1"/>
    <col min="15576" max="15576" width="29.57421875" style="5" customWidth="1"/>
    <col min="15577" max="15577" width="3.8515625" style="5" customWidth="1"/>
    <col min="15578" max="15578" width="16.57421875" style="5" customWidth="1"/>
    <col min="15579" max="15579" width="3.8515625" style="5" customWidth="1"/>
    <col min="15580" max="15580" width="16.57421875" style="5" customWidth="1"/>
    <col min="15581" max="15581" width="3.8515625" style="5" customWidth="1"/>
    <col min="15582" max="15582" width="19.00390625" style="5" customWidth="1"/>
    <col min="15583" max="15583" width="10.00390625" style="5" customWidth="1"/>
    <col min="15584" max="15584" width="9.28125" style="5" customWidth="1"/>
    <col min="15585" max="15831" width="9.140625" style="5" customWidth="1"/>
    <col min="15832" max="15832" width="29.57421875" style="5" customWidth="1"/>
    <col min="15833" max="15833" width="3.8515625" style="5" customWidth="1"/>
    <col min="15834" max="15834" width="16.57421875" style="5" customWidth="1"/>
    <col min="15835" max="15835" width="3.8515625" style="5" customWidth="1"/>
    <col min="15836" max="15836" width="16.57421875" style="5" customWidth="1"/>
    <col min="15837" max="15837" width="3.8515625" style="5" customWidth="1"/>
    <col min="15838" max="15838" width="19.00390625" style="5" customWidth="1"/>
    <col min="15839" max="15839" width="10.00390625" style="5" customWidth="1"/>
    <col min="15840" max="15840" width="9.28125" style="5" customWidth="1"/>
    <col min="15841" max="16087" width="9.140625" style="5" customWidth="1"/>
    <col min="16088" max="16088" width="29.57421875" style="5" customWidth="1"/>
    <col min="16089" max="16089" width="3.8515625" style="5" customWidth="1"/>
    <col min="16090" max="16090" width="16.57421875" style="5" customWidth="1"/>
    <col min="16091" max="16091" width="3.8515625" style="5" customWidth="1"/>
    <col min="16092" max="16092" width="16.57421875" style="5" customWidth="1"/>
    <col min="16093" max="16093" width="3.8515625" style="5" customWidth="1"/>
    <col min="16094" max="16094" width="19.00390625" style="5" customWidth="1"/>
    <col min="16095" max="16095" width="10.00390625" style="5" customWidth="1"/>
    <col min="16096" max="16096" width="9.28125" style="5" customWidth="1"/>
    <col min="16097" max="16384" width="9.140625" style="5" customWidth="1"/>
  </cols>
  <sheetData>
    <row r="1" spans="1:8" ht="24.75" customHeight="1">
      <c r="A1" s="65" t="s">
        <v>37</v>
      </c>
      <c r="B1" s="53"/>
      <c r="C1" s="54"/>
      <c r="D1" s="53"/>
      <c r="E1" s="54"/>
      <c r="F1" s="55"/>
      <c r="G1" s="56"/>
      <c r="H1" s="57"/>
    </row>
    <row r="2" spans="1:8" ht="12" customHeight="1">
      <c r="A2" s="58"/>
      <c r="B2" s="59"/>
      <c r="C2" s="8"/>
      <c r="D2" s="59"/>
      <c r="E2" s="8"/>
      <c r="F2" s="60"/>
      <c r="G2" s="4"/>
      <c r="H2" s="9"/>
    </row>
    <row r="3" spans="1:8" ht="27" customHeight="1">
      <c r="A3" s="66" t="s">
        <v>0</v>
      </c>
      <c r="B3" s="59"/>
      <c r="C3" s="42" t="s">
        <v>41</v>
      </c>
      <c r="D3" s="43"/>
      <c r="E3" s="44" t="s">
        <v>42</v>
      </c>
      <c r="F3" s="43"/>
      <c r="G3" s="44" t="s">
        <v>43</v>
      </c>
      <c r="H3" s="82"/>
    </row>
    <row r="4" spans="1:8" ht="15">
      <c r="A4" s="68" t="s">
        <v>32</v>
      </c>
      <c r="B4" s="3"/>
      <c r="C4" s="35">
        <v>318396</v>
      </c>
      <c r="D4" s="67"/>
      <c r="E4" s="35">
        <v>348400</v>
      </c>
      <c r="F4" s="10"/>
      <c r="G4" s="35">
        <v>327770</v>
      </c>
      <c r="H4" s="9"/>
    </row>
    <row r="5" spans="1:8" ht="15">
      <c r="A5" s="68" t="s">
        <v>1</v>
      </c>
      <c r="B5" s="3"/>
      <c r="C5" s="35">
        <f>415035-C4</f>
        <v>96639</v>
      </c>
      <c r="D5" s="79"/>
      <c r="E5" s="35">
        <f>449565-E4</f>
        <v>101165</v>
      </c>
      <c r="F5" s="10"/>
      <c r="G5" s="35">
        <f>423615-G4</f>
        <v>95845</v>
      </c>
      <c r="H5" s="9"/>
    </row>
    <row r="6" spans="1:8" ht="15">
      <c r="A6" s="68" t="s">
        <v>20</v>
      </c>
      <c r="B6" s="3"/>
      <c r="C6" s="36">
        <f>1233-1414</f>
        <v>-181</v>
      </c>
      <c r="D6" s="77"/>
      <c r="E6" s="36">
        <f>-594-1030</f>
        <v>-1624</v>
      </c>
      <c r="F6" s="10"/>
      <c r="G6" s="36">
        <f>1949-1111</f>
        <v>838</v>
      </c>
      <c r="H6" s="9"/>
    </row>
    <row r="7" spans="1:8" ht="15">
      <c r="A7" s="68" t="s">
        <v>21</v>
      </c>
      <c r="B7" s="3"/>
      <c r="C7" s="76">
        <f>-1458-536</f>
        <v>-1994</v>
      </c>
      <c r="D7" s="77"/>
      <c r="E7" s="76">
        <v>-450</v>
      </c>
      <c r="F7" s="10"/>
      <c r="G7" s="76">
        <f>2204-283</f>
        <v>1921</v>
      </c>
      <c r="H7" s="9"/>
    </row>
    <row r="8" spans="1:8" ht="15">
      <c r="A8" s="69" t="s">
        <v>2</v>
      </c>
      <c r="B8" s="3"/>
      <c r="C8" s="36">
        <f>SUM(C4:C7)</f>
        <v>412860</v>
      </c>
      <c r="D8" s="77"/>
      <c r="E8" s="36">
        <f>SUM(E4:E7)</f>
        <v>447491</v>
      </c>
      <c r="F8" s="10"/>
      <c r="G8" s="36">
        <f>SUM(G4:G7)</f>
        <v>426374</v>
      </c>
      <c r="H8" s="9"/>
    </row>
    <row r="9" spans="1:8" ht="15">
      <c r="A9" s="30"/>
      <c r="B9" s="3"/>
      <c r="C9" s="27"/>
      <c r="D9" s="10"/>
      <c r="E9" s="27"/>
      <c r="F9" s="10"/>
      <c r="G9" s="27"/>
      <c r="H9" s="9"/>
    </row>
    <row r="10" spans="1:8" ht="15">
      <c r="A10" s="66" t="s">
        <v>3</v>
      </c>
      <c r="B10" s="3"/>
      <c r="C10" s="27"/>
      <c r="D10" s="10"/>
      <c r="E10" s="27"/>
      <c r="F10" s="10"/>
      <c r="G10" s="27"/>
      <c r="H10" s="9"/>
    </row>
    <row r="11" spans="1:9" ht="15">
      <c r="A11" s="68" t="s">
        <v>4</v>
      </c>
      <c r="B11" s="3"/>
      <c r="C11" s="35">
        <v>55958</v>
      </c>
      <c r="D11" s="67"/>
      <c r="E11" s="79">
        <v>55419</v>
      </c>
      <c r="F11" s="10"/>
      <c r="G11" s="35">
        <v>54292</v>
      </c>
      <c r="H11" s="9"/>
      <c r="I11" s="6"/>
    </row>
    <row r="12" spans="1:9" ht="15">
      <c r="A12" s="68" t="s">
        <v>5</v>
      </c>
      <c r="B12" s="3"/>
      <c r="C12" s="35">
        <f>31919+118946</f>
        <v>150865</v>
      </c>
      <c r="D12" s="79"/>
      <c r="E12" s="35">
        <f>27122+129407</f>
        <v>156529</v>
      </c>
      <c r="F12" s="10"/>
      <c r="G12" s="35">
        <f>26093+134915</f>
        <v>161008</v>
      </c>
      <c r="H12" s="9"/>
      <c r="I12" s="6"/>
    </row>
    <row r="13" spans="1:9" ht="15">
      <c r="A13" s="68" t="s">
        <v>6</v>
      </c>
      <c r="B13" s="3"/>
      <c r="C13" s="35">
        <v>37563</v>
      </c>
      <c r="D13" s="79"/>
      <c r="E13" s="35">
        <v>43722</v>
      </c>
      <c r="F13" s="10"/>
      <c r="G13" s="35">
        <v>46443</v>
      </c>
      <c r="H13" s="9"/>
      <c r="I13" s="6"/>
    </row>
    <row r="14" spans="1:9" ht="15">
      <c r="A14" s="68" t="s">
        <v>7</v>
      </c>
      <c r="B14" s="3"/>
      <c r="C14" s="35">
        <v>67428</v>
      </c>
      <c r="E14" s="35">
        <v>80937</v>
      </c>
      <c r="F14" s="10"/>
      <c r="G14" s="35">
        <v>67429</v>
      </c>
      <c r="H14" s="9"/>
      <c r="I14" s="6"/>
    </row>
    <row r="15" spans="1:9" ht="15">
      <c r="A15" s="68" t="s">
        <v>8</v>
      </c>
      <c r="B15" s="3"/>
      <c r="C15" s="35">
        <f>17653+8988</f>
        <v>26641</v>
      </c>
      <c r="D15" s="79"/>
      <c r="E15" s="35">
        <f>13150+9537</f>
        <v>22687</v>
      </c>
      <c r="F15" s="10"/>
      <c r="G15" s="35">
        <f>16044+11688</f>
        <v>27732</v>
      </c>
      <c r="H15" s="9"/>
      <c r="I15" s="6"/>
    </row>
    <row r="16" spans="1:9" ht="15">
      <c r="A16" s="68" t="s">
        <v>9</v>
      </c>
      <c r="B16" s="3"/>
      <c r="C16" s="35">
        <f>7166+11016</f>
        <v>18182</v>
      </c>
      <c r="D16" s="79"/>
      <c r="E16" s="35">
        <f>11565+14514</f>
        <v>26079</v>
      </c>
      <c r="F16" s="10"/>
      <c r="G16" s="35">
        <f>7705+9620</f>
        <v>17325</v>
      </c>
      <c r="H16" s="9"/>
      <c r="I16" s="6"/>
    </row>
    <row r="17" spans="1:9" ht="15">
      <c r="A17" s="68" t="s">
        <v>10</v>
      </c>
      <c r="B17" s="3"/>
      <c r="C17" s="37">
        <v>81250</v>
      </c>
      <c r="D17" s="79"/>
      <c r="E17" s="37">
        <v>81250</v>
      </c>
      <c r="F17" s="10"/>
      <c r="G17" s="37">
        <v>83345</v>
      </c>
      <c r="H17" s="40"/>
      <c r="I17" s="4"/>
    </row>
    <row r="18" spans="1:10" ht="15">
      <c r="A18" s="69" t="s">
        <v>11</v>
      </c>
      <c r="B18" s="3"/>
      <c r="C18" s="38">
        <f>SUM(C11:C17)</f>
        <v>437887</v>
      </c>
      <c r="D18" s="78"/>
      <c r="E18" s="38">
        <f>SUM(E11:E17)</f>
        <v>466623</v>
      </c>
      <c r="F18" s="1"/>
      <c r="G18" s="38">
        <f>SUM(G11:G17)</f>
        <v>457574</v>
      </c>
      <c r="H18" s="9"/>
      <c r="I18" s="2"/>
      <c r="J18" s="7"/>
    </row>
    <row r="19" spans="1:8" ht="15">
      <c r="A19" s="30"/>
      <c r="B19" s="3"/>
      <c r="C19" s="2"/>
      <c r="D19" s="1"/>
      <c r="E19" s="2"/>
      <c r="F19" s="1"/>
      <c r="G19" s="2"/>
      <c r="H19" s="9"/>
    </row>
    <row r="20" spans="1:11" ht="15">
      <c r="A20" s="30"/>
      <c r="B20" s="3"/>
      <c r="C20" s="2"/>
      <c r="D20" s="1"/>
      <c r="E20" s="2"/>
      <c r="F20" s="1"/>
      <c r="G20" s="2"/>
      <c r="H20" s="9"/>
      <c r="K20" s="7"/>
    </row>
    <row r="21" spans="1:11" ht="25.5" customHeight="1">
      <c r="A21" s="70" t="s">
        <v>12</v>
      </c>
      <c r="B21" s="3"/>
      <c r="C21" s="41">
        <f>C8-C18</f>
        <v>-25027</v>
      </c>
      <c r="D21" s="78"/>
      <c r="E21" s="41">
        <f>E8-E18</f>
        <v>-19132</v>
      </c>
      <c r="F21" s="1"/>
      <c r="G21" s="41">
        <f>G8-G18</f>
        <v>-31200</v>
      </c>
      <c r="H21" s="9"/>
      <c r="J21" s="7"/>
      <c r="K21" s="7"/>
    </row>
    <row r="22" spans="1:8" ht="13" customHeight="1" thickBot="1">
      <c r="A22" s="34"/>
      <c r="B22" s="26"/>
      <c r="C22" s="61"/>
      <c r="D22" s="62"/>
      <c r="E22" s="61"/>
      <c r="F22" s="62"/>
      <c r="G22" s="63"/>
      <c r="H22" s="12"/>
    </row>
    <row r="23" spans="1:8" ht="13" customHeight="1">
      <c r="A23" s="30"/>
      <c r="B23" s="3"/>
      <c r="C23" s="3"/>
      <c r="D23" s="3"/>
      <c r="E23" s="3"/>
      <c r="F23" s="3"/>
      <c r="G23" s="4"/>
      <c r="H23" s="9"/>
    </row>
    <row r="24" spans="1:8" ht="16.5">
      <c r="A24" s="71" t="s">
        <v>38</v>
      </c>
      <c r="B24" s="28"/>
      <c r="C24" s="29"/>
      <c r="D24" s="28"/>
      <c r="E24" s="4"/>
      <c r="F24" s="28"/>
      <c r="G24" s="4"/>
      <c r="H24" s="9"/>
    </row>
    <row r="25" spans="1:8" ht="12" customHeight="1">
      <c r="A25" s="31"/>
      <c r="B25" s="28"/>
      <c r="C25" s="29"/>
      <c r="D25" s="28"/>
      <c r="E25" s="4"/>
      <c r="F25" s="28"/>
      <c r="G25" s="4"/>
      <c r="H25" s="9"/>
    </row>
    <row r="26" spans="1:8" ht="15">
      <c r="A26" s="72" t="s">
        <v>33</v>
      </c>
      <c r="B26" s="8"/>
      <c r="C26" s="4"/>
      <c r="D26" s="8"/>
      <c r="E26" s="39">
        <v>469387</v>
      </c>
      <c r="F26" s="8"/>
      <c r="G26" s="4"/>
      <c r="H26" s="9"/>
    </row>
    <row r="27" spans="1:9" ht="15">
      <c r="A27" s="72" t="s">
        <v>34</v>
      </c>
      <c r="B27" s="3"/>
      <c r="C27" s="3"/>
      <c r="D27" s="3"/>
      <c r="E27" s="37">
        <v>35123</v>
      </c>
      <c r="F27" s="3"/>
      <c r="G27" s="14"/>
      <c r="H27" s="15"/>
      <c r="I27" s="6"/>
    </row>
    <row r="28" spans="1:9" ht="15">
      <c r="A28" s="73" t="s">
        <v>35</v>
      </c>
      <c r="B28" s="3"/>
      <c r="C28" s="3"/>
      <c r="D28" s="3"/>
      <c r="E28" s="48">
        <f>SUM(E26:E27)</f>
        <v>504510</v>
      </c>
      <c r="F28" s="3"/>
      <c r="G28" s="14"/>
      <c r="H28" s="15"/>
      <c r="I28" s="6"/>
    </row>
    <row r="29" spans="1:9" ht="15">
      <c r="A29" s="73"/>
      <c r="B29" s="3"/>
      <c r="C29" s="3"/>
      <c r="D29" s="3"/>
      <c r="E29" s="8"/>
      <c r="F29" s="3"/>
      <c r="G29" s="14"/>
      <c r="H29" s="15"/>
      <c r="I29" s="6"/>
    </row>
    <row r="30" spans="1:9" ht="15">
      <c r="A30" s="74" t="s">
        <v>13</v>
      </c>
      <c r="B30" s="16"/>
      <c r="C30" s="4"/>
      <c r="D30" s="16"/>
      <c r="E30" s="4"/>
      <c r="F30" s="16"/>
      <c r="G30" s="17"/>
      <c r="H30" s="18"/>
      <c r="I30" s="5"/>
    </row>
    <row r="31" spans="1:9" ht="15">
      <c r="A31" s="68" t="s">
        <v>36</v>
      </c>
      <c r="B31" s="16"/>
      <c r="C31" s="80">
        <f>C21</f>
        <v>-25027</v>
      </c>
      <c r="D31" s="16"/>
      <c r="E31" s="4"/>
      <c r="F31" s="16"/>
      <c r="G31" s="17"/>
      <c r="H31" s="18"/>
      <c r="I31" s="5"/>
    </row>
    <row r="32" spans="1:9" ht="15">
      <c r="A32" s="68" t="s">
        <v>14</v>
      </c>
      <c r="B32" s="16"/>
      <c r="C32" s="38">
        <v>39143</v>
      </c>
      <c r="D32" s="16"/>
      <c r="E32" s="4"/>
      <c r="F32" s="16"/>
      <c r="G32" s="16"/>
      <c r="H32" s="19"/>
      <c r="I32" s="5"/>
    </row>
    <row r="33" spans="1:9" ht="15">
      <c r="A33" s="68" t="s">
        <v>28</v>
      </c>
      <c r="B33" s="16"/>
      <c r="C33" s="38">
        <v>12824</v>
      </c>
      <c r="D33" s="16"/>
      <c r="E33" s="4"/>
      <c r="F33" s="16"/>
      <c r="G33" s="16"/>
      <c r="H33" s="19"/>
      <c r="I33" s="5"/>
    </row>
    <row r="34" spans="1:9" ht="15">
      <c r="A34" s="68" t="s">
        <v>31</v>
      </c>
      <c r="B34" s="16"/>
      <c r="C34" s="38"/>
      <c r="D34" s="16"/>
      <c r="E34" s="4"/>
      <c r="F34" s="16"/>
      <c r="G34" s="16"/>
      <c r="H34" s="19"/>
      <c r="I34" s="5"/>
    </row>
    <row r="35" spans="1:9" ht="15">
      <c r="A35" s="68" t="s">
        <v>30</v>
      </c>
      <c r="B35" s="16"/>
      <c r="C35" s="38">
        <v>5445</v>
      </c>
      <c r="D35" s="16"/>
      <c r="E35" s="4"/>
      <c r="F35" s="16"/>
      <c r="G35" s="16"/>
      <c r="H35" s="19"/>
      <c r="I35" s="5"/>
    </row>
    <row r="36" spans="1:8" ht="15">
      <c r="A36" s="75" t="s">
        <v>15</v>
      </c>
      <c r="B36" s="4"/>
      <c r="C36" s="39"/>
      <c r="D36" s="4"/>
      <c r="E36" s="39">
        <f>SUM(C31:C35)</f>
        <v>32385</v>
      </c>
      <c r="F36" s="4"/>
      <c r="G36" s="14"/>
      <c r="H36" s="20"/>
    </row>
    <row r="37" spans="1:8" ht="15">
      <c r="A37" s="68"/>
      <c r="B37" s="3"/>
      <c r="C37" s="78"/>
      <c r="D37" s="3"/>
      <c r="E37" s="4"/>
      <c r="F37" s="3"/>
      <c r="G37" s="17"/>
      <c r="H37" s="19"/>
    </row>
    <row r="38" spans="1:8" ht="15">
      <c r="A38" s="68"/>
      <c r="B38" s="3"/>
      <c r="C38" s="78"/>
      <c r="D38" s="3"/>
      <c r="E38" s="4"/>
      <c r="F38" s="3"/>
      <c r="G38" s="17"/>
      <c r="H38" s="19"/>
    </row>
    <row r="39" spans="1:8" ht="15">
      <c r="A39" s="74" t="s">
        <v>16</v>
      </c>
      <c r="B39" s="16"/>
      <c r="C39" s="38"/>
      <c r="D39" s="16"/>
      <c r="E39" s="4"/>
      <c r="F39" s="16"/>
      <c r="G39" s="17"/>
      <c r="H39" s="18"/>
    </row>
    <row r="40" spans="1:8" ht="13.5" customHeight="1">
      <c r="A40" s="68" t="s">
        <v>27</v>
      </c>
      <c r="B40" s="16"/>
      <c r="C40" s="38">
        <v>68125</v>
      </c>
      <c r="D40" s="16"/>
      <c r="E40" s="4"/>
      <c r="F40" s="16"/>
      <c r="G40" s="3"/>
      <c r="H40" s="20"/>
    </row>
    <row r="41" spans="1:8" ht="13.5" customHeight="1">
      <c r="A41" s="68" t="s">
        <v>44</v>
      </c>
      <c r="B41" s="16"/>
      <c r="C41" s="38">
        <v>120</v>
      </c>
      <c r="D41" s="16"/>
      <c r="E41" s="4"/>
      <c r="F41" s="16"/>
      <c r="G41" s="3"/>
      <c r="H41" s="20"/>
    </row>
    <row r="42" spans="1:8" ht="12.5">
      <c r="A42" s="68" t="s">
        <v>24</v>
      </c>
      <c r="B42" s="3"/>
      <c r="C42" s="39">
        <v>7882</v>
      </c>
      <c r="D42" s="16"/>
      <c r="E42" s="39"/>
      <c r="F42" s="16"/>
      <c r="G42" s="45" t="s">
        <v>39</v>
      </c>
      <c r="H42" s="32"/>
    </row>
    <row r="43" spans="1:9" ht="15">
      <c r="A43" s="75" t="s">
        <v>18</v>
      </c>
      <c r="B43" s="4"/>
      <c r="C43" s="4"/>
      <c r="D43" s="4"/>
      <c r="E43" s="39">
        <f>SUM(C40:C42)</f>
        <v>76127</v>
      </c>
      <c r="F43" s="4"/>
      <c r="G43" s="49" t="s">
        <v>19</v>
      </c>
      <c r="H43" s="50">
        <v>358566</v>
      </c>
      <c r="I43" s="5"/>
    </row>
    <row r="44" spans="1:8" ht="15">
      <c r="A44" s="68"/>
      <c r="B44" s="16"/>
      <c r="C44" s="4"/>
      <c r="D44" s="16"/>
      <c r="E44" s="39"/>
      <c r="F44" s="16"/>
      <c r="G44" s="49" t="s">
        <v>25</v>
      </c>
      <c r="H44" s="51">
        <v>177</v>
      </c>
    </row>
    <row r="45" spans="1:8" ht="15">
      <c r="A45" s="30"/>
      <c r="B45" s="16"/>
      <c r="C45" s="4"/>
      <c r="D45" s="16"/>
      <c r="E45" s="39"/>
      <c r="F45" s="16"/>
      <c r="G45" s="49" t="s">
        <v>26</v>
      </c>
      <c r="H45" s="51">
        <v>63940</v>
      </c>
    </row>
    <row r="46" spans="1:8" ht="15">
      <c r="A46" s="30"/>
      <c r="B46" s="16"/>
      <c r="C46" s="4"/>
      <c r="D46" s="16"/>
      <c r="E46" s="39"/>
      <c r="F46" s="16"/>
      <c r="G46" s="49" t="s">
        <v>22</v>
      </c>
      <c r="H46" s="51">
        <v>33128</v>
      </c>
    </row>
    <row r="47" spans="1:8" ht="15">
      <c r="A47" s="30"/>
      <c r="B47" s="3"/>
      <c r="C47" s="3"/>
      <c r="D47" s="3"/>
      <c r="E47" s="37"/>
      <c r="F47" s="3"/>
      <c r="G47" s="49" t="s">
        <v>23</v>
      </c>
      <c r="H47" s="52">
        <v>4957</v>
      </c>
    </row>
    <row r="48" spans="1:10" ht="15">
      <c r="A48" s="73" t="s">
        <v>40</v>
      </c>
      <c r="B48" s="8"/>
      <c r="C48" s="4"/>
      <c r="D48" s="8"/>
      <c r="E48" s="48">
        <f>E28+E36-E43</f>
        <v>460768</v>
      </c>
      <c r="F48" s="8"/>
      <c r="G48" s="46" t="s">
        <v>17</v>
      </c>
      <c r="H48" s="47">
        <f>SUM(H43:H47)</f>
        <v>460768</v>
      </c>
      <c r="J48" s="7"/>
    </row>
    <row r="49" spans="1:8" ht="6.75" customHeight="1">
      <c r="A49" s="64"/>
      <c r="B49" s="8"/>
      <c r="C49" s="4"/>
      <c r="D49" s="8"/>
      <c r="E49" s="8"/>
      <c r="F49" s="8"/>
      <c r="G49" s="4"/>
      <c r="H49" s="9"/>
    </row>
    <row r="50" spans="1:8" ht="31.5" customHeight="1">
      <c r="A50" s="64"/>
      <c r="C50" s="81" t="s">
        <v>29</v>
      </c>
      <c r="D50" s="81"/>
      <c r="E50" s="81"/>
      <c r="F50" s="24"/>
      <c r="G50" s="3"/>
      <c r="H50" s="21"/>
    </row>
    <row r="51" spans="1:8" ht="8.5" customHeight="1" thickBot="1">
      <c r="A51" s="33"/>
      <c r="B51" s="25"/>
      <c r="C51" s="25"/>
      <c r="D51" s="25"/>
      <c r="E51" s="25"/>
      <c r="F51" s="25"/>
      <c r="G51" s="22"/>
      <c r="H51" s="12"/>
    </row>
    <row r="53" spans="3:8" ht="15">
      <c r="C53" s="5"/>
      <c r="E53" s="5"/>
      <c r="G53" s="5"/>
      <c r="H53" s="5"/>
    </row>
    <row r="54" spans="3:8" ht="15">
      <c r="C54" s="5"/>
      <c r="E54" s="5"/>
      <c r="G54" s="7"/>
      <c r="H54" s="5"/>
    </row>
    <row r="55" spans="3:8" ht="15">
      <c r="C55" s="5"/>
      <c r="E55" s="5"/>
      <c r="G55" s="5"/>
      <c r="H55" s="5"/>
    </row>
    <row r="56" spans="3:8" ht="15">
      <c r="C56" s="5"/>
      <c r="E56" s="5"/>
      <c r="G56" s="5"/>
      <c r="H56" s="5"/>
    </row>
    <row r="58" spans="3:5" ht="15">
      <c r="C58" s="5"/>
      <c r="E58" s="5"/>
    </row>
    <row r="59" spans="3:5" ht="15">
      <c r="C59" s="5"/>
      <c r="E59" s="5"/>
    </row>
    <row r="60" spans="3:5" ht="15">
      <c r="C60" s="5"/>
      <c r="E60" s="5"/>
    </row>
    <row r="61" spans="3:5" ht="15">
      <c r="C61" s="5"/>
      <c r="E61" s="5"/>
    </row>
    <row r="62" ht="15">
      <c r="C62" s="23"/>
    </row>
  </sheetData>
  <mergeCells count="1">
    <mergeCell ref="C50:E50"/>
  </mergeCells>
  <printOptions/>
  <pageMargins left="0.5" right="0" top="0.75" bottom="0.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 B</cp:lastModifiedBy>
  <cp:lastPrinted>2018-12-20T18:29:20Z</cp:lastPrinted>
  <dcterms:created xsi:type="dcterms:W3CDTF">2012-10-11T17:47:36Z</dcterms:created>
  <dcterms:modified xsi:type="dcterms:W3CDTF">2018-12-20T18:30:56Z</dcterms:modified>
  <cp:category/>
  <cp:version/>
  <cp:contentType/>
  <cp:contentStatus/>
</cp:coreProperties>
</file>