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026"/>
  <workbookPr defaultThemeVersion="124226"/>
  <bookViews>
    <workbookView xWindow="65426" yWindow="65426" windowWidth="19420" windowHeight="11620" activeTab="0"/>
  </bookViews>
  <sheets>
    <sheet name="Sheet1" sheetId="1" r:id="rId1"/>
    <sheet name="Sheet2" sheetId="2" r:id="rId2"/>
    <sheet name="Sheet3" sheetId="3" r:id="rId3"/>
  </sheets>
  <definedNames/>
  <calcPr calcId="181029"/>
  <extLst/>
</workbook>
</file>

<file path=xl/sharedStrings.xml><?xml version="1.0" encoding="utf-8"?>
<sst xmlns="http://schemas.openxmlformats.org/spreadsheetml/2006/main" count="57" uniqueCount="56">
  <si>
    <t>OPERATING REVENUE</t>
  </si>
  <si>
    <t xml:space="preserve">Other Income </t>
  </si>
  <si>
    <t>TOTAL OPERATING REVENUE</t>
  </si>
  <si>
    <t>OPERATING EXPENDITURES</t>
  </si>
  <si>
    <t>Diocesan Assessment</t>
  </si>
  <si>
    <t>Payroll</t>
  </si>
  <si>
    <t>Payroll Taxes &amp; Fringe Benefits</t>
  </si>
  <si>
    <t>Administration</t>
  </si>
  <si>
    <t>Maintenance &amp; Repairs</t>
  </si>
  <si>
    <t>Utilities</t>
  </si>
  <si>
    <t>Holy Family School Subsidy</t>
  </si>
  <si>
    <t>TOTAL OPERATING EXPENDITURES</t>
  </si>
  <si>
    <t>EXCESS OPERATING REVENUE (EXPENDITURES)</t>
  </si>
  <si>
    <t>Add:</t>
  </si>
  <si>
    <t xml:space="preserve">Extraordinary Collections </t>
  </si>
  <si>
    <t>Total Additions</t>
  </si>
  <si>
    <t>Deduct:</t>
  </si>
  <si>
    <t xml:space="preserve">Total:  </t>
  </si>
  <si>
    <t>Total Deductions</t>
  </si>
  <si>
    <t>Operating Accounts</t>
  </si>
  <si>
    <t>Sacred Heart Cemetery</t>
  </si>
  <si>
    <t>St Ann Cemetery Improvement Acct</t>
  </si>
  <si>
    <t>Other Expense - Parish Charity</t>
  </si>
  <si>
    <t>Heritage of Faith</t>
  </si>
  <si>
    <t>Parish Organizations</t>
  </si>
  <si>
    <t xml:space="preserve">Addition to Property/Equipment </t>
  </si>
  <si>
    <t>Other Receipts - Parish Charity</t>
  </si>
  <si>
    <t xml:space="preserve">**Note:  RESTRICTED FUNDS:                                         $200,000 capital expense fund                                   </t>
  </si>
  <si>
    <t>Sunday Collections</t>
  </si>
  <si>
    <t>Realized Gain - Vanguard</t>
  </si>
  <si>
    <t>Cemetery Oper - St Ann/Sacred Heart</t>
  </si>
  <si>
    <t>Sacred Heart church hall donated rent</t>
  </si>
  <si>
    <t>3,254 sf X $10=32,540 annual  2,711/mo</t>
  </si>
  <si>
    <t>3,254 sf X $5=16,270 annual 1,355/mo</t>
  </si>
  <si>
    <t>HFS</t>
  </si>
  <si>
    <t>(2) school buildings donated rent</t>
  </si>
  <si>
    <t>36,699 sf X $10=366,990 ann 30,582/mo</t>
  </si>
  <si>
    <t>36,699 sf X $5=183,495 ann 15,291/mo</t>
  </si>
  <si>
    <t>Griffin Hall (75% of 8,360 SF))</t>
  </si>
  <si>
    <t>6,270 sf X $10=62,700 ann 5,225/mo</t>
  </si>
  <si>
    <t>6,270 sf X $5=31,350 ann 2,612/mo</t>
  </si>
  <si>
    <t>Ann's  Heart</t>
  </si>
  <si>
    <t>Unrealized Gain - Vanguard</t>
  </si>
  <si>
    <t>St Ann Parish  Operating Cash Balance 7/01/19</t>
  </si>
  <si>
    <t>Sacred Heart Cemetery Operating Cash Balance 7/01/19</t>
  </si>
  <si>
    <t>Total Operating Cash Balance 07/01/19</t>
  </si>
  <si>
    <t>Excess Operating Loss</t>
  </si>
  <si>
    <t xml:space="preserve">Excess Operating Revenue </t>
  </si>
  <si>
    <t>PREP Inc rec'd June; recognized Aug</t>
  </si>
  <si>
    <t>Statement of Operating Revenue &amp; Expenditures ~ 9/30/19</t>
  </si>
  <si>
    <t>Current Fiscal Year               07/01/19 - 9/30/19</t>
  </si>
  <si>
    <t>Current Budget           07/01/19 - 9/30/19</t>
  </si>
  <si>
    <t>Previous Year        07/01/18 - 9/30/18</t>
  </si>
  <si>
    <t>Statement of Total Receipts &amp; Expenditures ~  9/30/19</t>
  </si>
  <si>
    <t xml:space="preserve"> Operating Cash Balance 9/30/19</t>
  </si>
  <si>
    <t>Operating Cash Balance 9/30/19**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</si>
</sst>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13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thin"/>
    </border>
    <border>
      <left/>
      <right style="thin"/>
      <top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 applyAlignment="1">
      <alignment horizontal="center"/>
    </xf>
    <xf numFmtId="165" fontId="2" fillId="0" borderId="1" xfId="0" applyNumberFormat="1" applyFont="1" applyBorder="1"/>
    <xf numFmtId="164" fontId="2" fillId="0" borderId="0" xfId="16" applyNumberFormat="1" applyFont="1"/>
    <xf numFmtId="165" fontId="2" fillId="0" borderId="0" xfId="0" applyNumberFormat="1" applyFont="1" applyAlignment="1">
      <alignment horizontal="center"/>
    </xf>
    <xf numFmtId="165" fontId="2" fillId="0" borderId="2" xfId="0" applyNumberFormat="1" applyFont="1" applyBorder="1"/>
    <xf numFmtId="165" fontId="2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164" fontId="2" fillId="0" borderId="0" xfId="16" applyNumberFormat="1" applyFont="1" applyAlignment="1">
      <alignment horizontal="center"/>
    </xf>
    <xf numFmtId="0" fontId="2" fillId="0" borderId="4" xfId="0" applyFont="1" applyBorder="1"/>
    <xf numFmtId="164" fontId="2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164" fontId="5" fillId="0" borderId="0" xfId="0" applyNumberFormat="1" applyFont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5" fontId="2" fillId="0" borderId="7" xfId="0" applyNumberFormat="1" applyFont="1" applyBorder="1"/>
    <xf numFmtId="164" fontId="6" fillId="0" borderId="0" xfId="0" applyNumberFormat="1" applyFont="1" applyAlignment="1">
      <alignment horizontal="right" wrapText="1"/>
    </xf>
    <xf numFmtId="0" fontId="6" fillId="0" borderId="0" xfId="0" applyFont="1"/>
    <xf numFmtId="16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1" xfId="16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5" fontId="2" fillId="0" borderId="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6" fillId="0" borderId="4" xfId="0" applyFont="1" applyBorder="1"/>
    <xf numFmtId="0" fontId="5" fillId="0" borderId="0" xfId="0" applyFont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6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8" fillId="0" borderId="4" xfId="0" applyFont="1" applyBorder="1"/>
    <xf numFmtId="0" fontId="9" fillId="0" borderId="4" xfId="0" applyFont="1" applyBorder="1" applyAlignment="1">
      <alignment horizontal="right"/>
    </xf>
    <xf numFmtId="165" fontId="5" fillId="0" borderId="0" xfId="0" applyNumberFormat="1" applyFont="1" applyAlignment="1">
      <alignment horizontal="center"/>
    </xf>
    <xf numFmtId="165" fontId="5" fillId="0" borderId="1" xfId="0" applyNumberFormat="1" applyFont="1" applyBorder="1"/>
    <xf numFmtId="5" fontId="5" fillId="0" borderId="0" xfId="0" applyNumberFormat="1" applyFont="1" applyAlignment="1">
      <alignment horizontal="center"/>
    </xf>
    <xf numFmtId="165" fontId="3" fillId="0" borderId="0" xfId="0" applyNumberFormat="1" applyFont="1"/>
    <xf numFmtId="164" fontId="3" fillId="0" borderId="4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64" fontId="2" fillId="0" borderId="6" xfId="16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164" fontId="6" fillId="0" borderId="1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0" fontId="2" fillId="0" borderId="0" xfId="0" applyFont="1" applyFill="1"/>
    <xf numFmtId="0" fontId="3" fillId="0" borderId="10" xfId="0" applyFont="1" applyBorder="1"/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5" fontId="2" fillId="0" borderId="11" xfId="0" applyNumberFormat="1" applyFont="1" applyBorder="1"/>
    <xf numFmtId="0" fontId="10" fillId="0" borderId="4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164" fontId="2" fillId="0" borderId="0" xfId="0" applyNumberFormat="1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5" fontId="2" fillId="0" borderId="1" xfId="0" applyNumberFormat="1" applyFont="1" applyFill="1" applyBorder="1"/>
    <xf numFmtId="0" fontId="2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65" fontId="5" fillId="0" borderId="0" xfId="0" applyNumberFormat="1" applyFont="1"/>
    <xf numFmtId="164" fontId="5" fillId="0" borderId="0" xfId="16" applyNumberFormat="1" applyFont="1" applyAlignment="1">
      <alignment horizontal="center"/>
    </xf>
    <xf numFmtId="164" fontId="5" fillId="0" borderId="6" xfId="16" applyNumberFormat="1" applyFont="1" applyBorder="1" applyAlignment="1">
      <alignment horizontal="center"/>
    </xf>
    <xf numFmtId="164" fontId="5" fillId="0" borderId="0" xfId="16" applyNumberFormat="1" applyFont="1"/>
    <xf numFmtId="164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"/>
  <sheetViews>
    <sheetView tabSelected="1" zoomScale="97" zoomScaleNormal="97" workbookViewId="0" topLeftCell="A1">
      <selection activeCell="K16" sqref="K16"/>
    </sheetView>
  </sheetViews>
  <sheetFormatPr defaultColWidth="9.140625" defaultRowHeight="15"/>
  <cols>
    <col min="1" max="1" width="29.57421875" style="1" customWidth="1"/>
    <col min="2" max="2" width="2.28125" style="1" customWidth="1"/>
    <col min="3" max="3" width="16.57421875" style="2" customWidth="1"/>
    <col min="4" max="4" width="2.57421875" style="1" customWidth="1"/>
    <col min="5" max="5" width="17.421875" style="2" customWidth="1"/>
    <col min="6" max="6" width="2.00390625" style="1" customWidth="1"/>
    <col min="7" max="7" width="19.00390625" style="2" customWidth="1"/>
    <col min="8" max="8" width="10.28125" style="9" customWidth="1"/>
    <col min="9" max="9" width="11.7109375" style="7" customWidth="1"/>
    <col min="10" max="10" width="15.140625" style="1" customWidth="1"/>
    <col min="11" max="210" width="9.140625" style="1" customWidth="1"/>
    <col min="211" max="211" width="29.57421875" style="1" customWidth="1"/>
    <col min="212" max="212" width="3.8515625" style="1" customWidth="1"/>
    <col min="213" max="213" width="16.57421875" style="1" customWidth="1"/>
    <col min="214" max="214" width="3.8515625" style="1" customWidth="1"/>
    <col min="215" max="215" width="16.57421875" style="1" customWidth="1"/>
    <col min="216" max="216" width="3.8515625" style="1" customWidth="1"/>
    <col min="217" max="217" width="19.00390625" style="1" customWidth="1"/>
    <col min="218" max="218" width="10.00390625" style="1" customWidth="1"/>
    <col min="219" max="219" width="9.28125" style="1" customWidth="1"/>
    <col min="220" max="466" width="9.140625" style="1" customWidth="1"/>
    <col min="467" max="467" width="29.57421875" style="1" customWidth="1"/>
    <col min="468" max="468" width="3.8515625" style="1" customWidth="1"/>
    <col min="469" max="469" width="16.57421875" style="1" customWidth="1"/>
    <col min="470" max="470" width="3.8515625" style="1" customWidth="1"/>
    <col min="471" max="471" width="16.57421875" style="1" customWidth="1"/>
    <col min="472" max="472" width="3.8515625" style="1" customWidth="1"/>
    <col min="473" max="473" width="19.00390625" style="1" customWidth="1"/>
    <col min="474" max="474" width="10.00390625" style="1" customWidth="1"/>
    <col min="475" max="475" width="9.28125" style="1" customWidth="1"/>
    <col min="476" max="722" width="9.140625" style="1" customWidth="1"/>
    <col min="723" max="723" width="29.57421875" style="1" customWidth="1"/>
    <col min="724" max="724" width="3.8515625" style="1" customWidth="1"/>
    <col min="725" max="725" width="16.57421875" style="1" customWidth="1"/>
    <col min="726" max="726" width="3.8515625" style="1" customWidth="1"/>
    <col min="727" max="727" width="16.57421875" style="1" customWidth="1"/>
    <col min="728" max="728" width="3.8515625" style="1" customWidth="1"/>
    <col min="729" max="729" width="19.00390625" style="1" customWidth="1"/>
    <col min="730" max="730" width="10.00390625" style="1" customWidth="1"/>
    <col min="731" max="731" width="9.28125" style="1" customWidth="1"/>
    <col min="732" max="978" width="9.140625" style="1" customWidth="1"/>
    <col min="979" max="979" width="29.57421875" style="1" customWidth="1"/>
    <col min="980" max="980" width="3.8515625" style="1" customWidth="1"/>
    <col min="981" max="981" width="16.57421875" style="1" customWidth="1"/>
    <col min="982" max="982" width="3.8515625" style="1" customWidth="1"/>
    <col min="983" max="983" width="16.57421875" style="1" customWidth="1"/>
    <col min="984" max="984" width="3.8515625" style="1" customWidth="1"/>
    <col min="985" max="985" width="19.00390625" style="1" customWidth="1"/>
    <col min="986" max="986" width="10.00390625" style="1" customWidth="1"/>
    <col min="987" max="987" width="9.28125" style="1" customWidth="1"/>
    <col min="988" max="1234" width="9.140625" style="1" customWidth="1"/>
    <col min="1235" max="1235" width="29.57421875" style="1" customWidth="1"/>
    <col min="1236" max="1236" width="3.8515625" style="1" customWidth="1"/>
    <col min="1237" max="1237" width="16.57421875" style="1" customWidth="1"/>
    <col min="1238" max="1238" width="3.8515625" style="1" customWidth="1"/>
    <col min="1239" max="1239" width="16.57421875" style="1" customWidth="1"/>
    <col min="1240" max="1240" width="3.8515625" style="1" customWidth="1"/>
    <col min="1241" max="1241" width="19.00390625" style="1" customWidth="1"/>
    <col min="1242" max="1242" width="10.00390625" style="1" customWidth="1"/>
    <col min="1243" max="1243" width="9.28125" style="1" customWidth="1"/>
    <col min="1244" max="1490" width="9.140625" style="1" customWidth="1"/>
    <col min="1491" max="1491" width="29.57421875" style="1" customWidth="1"/>
    <col min="1492" max="1492" width="3.8515625" style="1" customWidth="1"/>
    <col min="1493" max="1493" width="16.57421875" style="1" customWidth="1"/>
    <col min="1494" max="1494" width="3.8515625" style="1" customWidth="1"/>
    <col min="1495" max="1495" width="16.57421875" style="1" customWidth="1"/>
    <col min="1496" max="1496" width="3.8515625" style="1" customWidth="1"/>
    <col min="1497" max="1497" width="19.00390625" style="1" customWidth="1"/>
    <col min="1498" max="1498" width="10.00390625" style="1" customWidth="1"/>
    <col min="1499" max="1499" width="9.28125" style="1" customWidth="1"/>
    <col min="1500" max="1746" width="9.140625" style="1" customWidth="1"/>
    <col min="1747" max="1747" width="29.57421875" style="1" customWidth="1"/>
    <col min="1748" max="1748" width="3.8515625" style="1" customWidth="1"/>
    <col min="1749" max="1749" width="16.57421875" style="1" customWidth="1"/>
    <col min="1750" max="1750" width="3.8515625" style="1" customWidth="1"/>
    <col min="1751" max="1751" width="16.57421875" style="1" customWidth="1"/>
    <col min="1752" max="1752" width="3.8515625" style="1" customWidth="1"/>
    <col min="1753" max="1753" width="19.00390625" style="1" customWidth="1"/>
    <col min="1754" max="1754" width="10.00390625" style="1" customWidth="1"/>
    <col min="1755" max="1755" width="9.28125" style="1" customWidth="1"/>
    <col min="1756" max="2002" width="9.140625" style="1" customWidth="1"/>
    <col min="2003" max="2003" width="29.57421875" style="1" customWidth="1"/>
    <col min="2004" max="2004" width="3.8515625" style="1" customWidth="1"/>
    <col min="2005" max="2005" width="16.57421875" style="1" customWidth="1"/>
    <col min="2006" max="2006" width="3.8515625" style="1" customWidth="1"/>
    <col min="2007" max="2007" width="16.57421875" style="1" customWidth="1"/>
    <col min="2008" max="2008" width="3.8515625" style="1" customWidth="1"/>
    <col min="2009" max="2009" width="19.00390625" style="1" customWidth="1"/>
    <col min="2010" max="2010" width="10.00390625" style="1" customWidth="1"/>
    <col min="2011" max="2011" width="9.28125" style="1" customWidth="1"/>
    <col min="2012" max="2258" width="9.140625" style="1" customWidth="1"/>
    <col min="2259" max="2259" width="29.57421875" style="1" customWidth="1"/>
    <col min="2260" max="2260" width="3.8515625" style="1" customWidth="1"/>
    <col min="2261" max="2261" width="16.57421875" style="1" customWidth="1"/>
    <col min="2262" max="2262" width="3.8515625" style="1" customWidth="1"/>
    <col min="2263" max="2263" width="16.57421875" style="1" customWidth="1"/>
    <col min="2264" max="2264" width="3.8515625" style="1" customWidth="1"/>
    <col min="2265" max="2265" width="19.00390625" style="1" customWidth="1"/>
    <col min="2266" max="2266" width="10.00390625" style="1" customWidth="1"/>
    <col min="2267" max="2267" width="9.28125" style="1" customWidth="1"/>
    <col min="2268" max="2514" width="9.140625" style="1" customWidth="1"/>
    <col min="2515" max="2515" width="29.57421875" style="1" customWidth="1"/>
    <col min="2516" max="2516" width="3.8515625" style="1" customWidth="1"/>
    <col min="2517" max="2517" width="16.57421875" style="1" customWidth="1"/>
    <col min="2518" max="2518" width="3.8515625" style="1" customWidth="1"/>
    <col min="2519" max="2519" width="16.57421875" style="1" customWidth="1"/>
    <col min="2520" max="2520" width="3.8515625" style="1" customWidth="1"/>
    <col min="2521" max="2521" width="19.00390625" style="1" customWidth="1"/>
    <col min="2522" max="2522" width="10.00390625" style="1" customWidth="1"/>
    <col min="2523" max="2523" width="9.28125" style="1" customWidth="1"/>
    <col min="2524" max="2770" width="9.140625" style="1" customWidth="1"/>
    <col min="2771" max="2771" width="29.57421875" style="1" customWidth="1"/>
    <col min="2772" max="2772" width="3.8515625" style="1" customWidth="1"/>
    <col min="2773" max="2773" width="16.57421875" style="1" customWidth="1"/>
    <col min="2774" max="2774" width="3.8515625" style="1" customWidth="1"/>
    <col min="2775" max="2775" width="16.57421875" style="1" customWidth="1"/>
    <col min="2776" max="2776" width="3.8515625" style="1" customWidth="1"/>
    <col min="2777" max="2777" width="19.00390625" style="1" customWidth="1"/>
    <col min="2778" max="2778" width="10.00390625" style="1" customWidth="1"/>
    <col min="2779" max="2779" width="9.28125" style="1" customWidth="1"/>
    <col min="2780" max="3026" width="9.140625" style="1" customWidth="1"/>
    <col min="3027" max="3027" width="29.57421875" style="1" customWidth="1"/>
    <col min="3028" max="3028" width="3.8515625" style="1" customWidth="1"/>
    <col min="3029" max="3029" width="16.57421875" style="1" customWidth="1"/>
    <col min="3030" max="3030" width="3.8515625" style="1" customWidth="1"/>
    <col min="3031" max="3031" width="16.57421875" style="1" customWidth="1"/>
    <col min="3032" max="3032" width="3.8515625" style="1" customWidth="1"/>
    <col min="3033" max="3033" width="19.00390625" style="1" customWidth="1"/>
    <col min="3034" max="3034" width="10.00390625" style="1" customWidth="1"/>
    <col min="3035" max="3035" width="9.28125" style="1" customWidth="1"/>
    <col min="3036" max="3282" width="9.140625" style="1" customWidth="1"/>
    <col min="3283" max="3283" width="29.57421875" style="1" customWidth="1"/>
    <col min="3284" max="3284" width="3.8515625" style="1" customWidth="1"/>
    <col min="3285" max="3285" width="16.57421875" style="1" customWidth="1"/>
    <col min="3286" max="3286" width="3.8515625" style="1" customWidth="1"/>
    <col min="3287" max="3287" width="16.57421875" style="1" customWidth="1"/>
    <col min="3288" max="3288" width="3.8515625" style="1" customWidth="1"/>
    <col min="3289" max="3289" width="19.00390625" style="1" customWidth="1"/>
    <col min="3290" max="3290" width="10.00390625" style="1" customWidth="1"/>
    <col min="3291" max="3291" width="9.28125" style="1" customWidth="1"/>
    <col min="3292" max="3538" width="9.140625" style="1" customWidth="1"/>
    <col min="3539" max="3539" width="29.57421875" style="1" customWidth="1"/>
    <col min="3540" max="3540" width="3.8515625" style="1" customWidth="1"/>
    <col min="3541" max="3541" width="16.57421875" style="1" customWidth="1"/>
    <col min="3542" max="3542" width="3.8515625" style="1" customWidth="1"/>
    <col min="3543" max="3543" width="16.57421875" style="1" customWidth="1"/>
    <col min="3544" max="3544" width="3.8515625" style="1" customWidth="1"/>
    <col min="3545" max="3545" width="19.00390625" style="1" customWidth="1"/>
    <col min="3546" max="3546" width="10.00390625" style="1" customWidth="1"/>
    <col min="3547" max="3547" width="9.28125" style="1" customWidth="1"/>
    <col min="3548" max="3794" width="9.140625" style="1" customWidth="1"/>
    <col min="3795" max="3795" width="29.57421875" style="1" customWidth="1"/>
    <col min="3796" max="3796" width="3.8515625" style="1" customWidth="1"/>
    <col min="3797" max="3797" width="16.57421875" style="1" customWidth="1"/>
    <col min="3798" max="3798" width="3.8515625" style="1" customWidth="1"/>
    <col min="3799" max="3799" width="16.57421875" style="1" customWidth="1"/>
    <col min="3800" max="3800" width="3.8515625" style="1" customWidth="1"/>
    <col min="3801" max="3801" width="19.00390625" style="1" customWidth="1"/>
    <col min="3802" max="3802" width="10.00390625" style="1" customWidth="1"/>
    <col min="3803" max="3803" width="9.28125" style="1" customWidth="1"/>
    <col min="3804" max="4050" width="9.140625" style="1" customWidth="1"/>
    <col min="4051" max="4051" width="29.57421875" style="1" customWidth="1"/>
    <col min="4052" max="4052" width="3.8515625" style="1" customWidth="1"/>
    <col min="4053" max="4053" width="16.57421875" style="1" customWidth="1"/>
    <col min="4054" max="4054" width="3.8515625" style="1" customWidth="1"/>
    <col min="4055" max="4055" width="16.57421875" style="1" customWidth="1"/>
    <col min="4056" max="4056" width="3.8515625" style="1" customWidth="1"/>
    <col min="4057" max="4057" width="19.00390625" style="1" customWidth="1"/>
    <col min="4058" max="4058" width="10.00390625" style="1" customWidth="1"/>
    <col min="4059" max="4059" width="9.28125" style="1" customWidth="1"/>
    <col min="4060" max="4306" width="9.140625" style="1" customWidth="1"/>
    <col min="4307" max="4307" width="29.57421875" style="1" customWidth="1"/>
    <col min="4308" max="4308" width="3.8515625" style="1" customWidth="1"/>
    <col min="4309" max="4309" width="16.57421875" style="1" customWidth="1"/>
    <col min="4310" max="4310" width="3.8515625" style="1" customWidth="1"/>
    <col min="4311" max="4311" width="16.57421875" style="1" customWidth="1"/>
    <col min="4312" max="4312" width="3.8515625" style="1" customWidth="1"/>
    <col min="4313" max="4313" width="19.00390625" style="1" customWidth="1"/>
    <col min="4314" max="4314" width="10.00390625" style="1" customWidth="1"/>
    <col min="4315" max="4315" width="9.28125" style="1" customWidth="1"/>
    <col min="4316" max="4562" width="9.140625" style="1" customWidth="1"/>
    <col min="4563" max="4563" width="29.57421875" style="1" customWidth="1"/>
    <col min="4564" max="4564" width="3.8515625" style="1" customWidth="1"/>
    <col min="4565" max="4565" width="16.57421875" style="1" customWidth="1"/>
    <col min="4566" max="4566" width="3.8515625" style="1" customWidth="1"/>
    <col min="4567" max="4567" width="16.57421875" style="1" customWidth="1"/>
    <col min="4568" max="4568" width="3.8515625" style="1" customWidth="1"/>
    <col min="4569" max="4569" width="19.00390625" style="1" customWidth="1"/>
    <col min="4570" max="4570" width="10.00390625" style="1" customWidth="1"/>
    <col min="4571" max="4571" width="9.28125" style="1" customWidth="1"/>
    <col min="4572" max="4818" width="9.140625" style="1" customWidth="1"/>
    <col min="4819" max="4819" width="29.57421875" style="1" customWidth="1"/>
    <col min="4820" max="4820" width="3.8515625" style="1" customWidth="1"/>
    <col min="4821" max="4821" width="16.57421875" style="1" customWidth="1"/>
    <col min="4822" max="4822" width="3.8515625" style="1" customWidth="1"/>
    <col min="4823" max="4823" width="16.57421875" style="1" customWidth="1"/>
    <col min="4824" max="4824" width="3.8515625" style="1" customWidth="1"/>
    <col min="4825" max="4825" width="19.00390625" style="1" customWidth="1"/>
    <col min="4826" max="4826" width="10.00390625" style="1" customWidth="1"/>
    <col min="4827" max="4827" width="9.28125" style="1" customWidth="1"/>
    <col min="4828" max="5074" width="9.140625" style="1" customWidth="1"/>
    <col min="5075" max="5075" width="29.57421875" style="1" customWidth="1"/>
    <col min="5076" max="5076" width="3.8515625" style="1" customWidth="1"/>
    <col min="5077" max="5077" width="16.57421875" style="1" customWidth="1"/>
    <col min="5078" max="5078" width="3.8515625" style="1" customWidth="1"/>
    <col min="5079" max="5079" width="16.57421875" style="1" customWidth="1"/>
    <col min="5080" max="5080" width="3.8515625" style="1" customWidth="1"/>
    <col min="5081" max="5081" width="19.00390625" style="1" customWidth="1"/>
    <col min="5082" max="5082" width="10.00390625" style="1" customWidth="1"/>
    <col min="5083" max="5083" width="9.28125" style="1" customWidth="1"/>
    <col min="5084" max="5330" width="9.140625" style="1" customWidth="1"/>
    <col min="5331" max="5331" width="29.57421875" style="1" customWidth="1"/>
    <col min="5332" max="5332" width="3.8515625" style="1" customWidth="1"/>
    <col min="5333" max="5333" width="16.57421875" style="1" customWidth="1"/>
    <col min="5334" max="5334" width="3.8515625" style="1" customWidth="1"/>
    <col min="5335" max="5335" width="16.57421875" style="1" customWidth="1"/>
    <col min="5336" max="5336" width="3.8515625" style="1" customWidth="1"/>
    <col min="5337" max="5337" width="19.00390625" style="1" customWidth="1"/>
    <col min="5338" max="5338" width="10.00390625" style="1" customWidth="1"/>
    <col min="5339" max="5339" width="9.28125" style="1" customWidth="1"/>
    <col min="5340" max="5586" width="9.140625" style="1" customWidth="1"/>
    <col min="5587" max="5587" width="29.57421875" style="1" customWidth="1"/>
    <col min="5588" max="5588" width="3.8515625" style="1" customWidth="1"/>
    <col min="5589" max="5589" width="16.57421875" style="1" customWidth="1"/>
    <col min="5590" max="5590" width="3.8515625" style="1" customWidth="1"/>
    <col min="5591" max="5591" width="16.57421875" style="1" customWidth="1"/>
    <col min="5592" max="5592" width="3.8515625" style="1" customWidth="1"/>
    <col min="5593" max="5593" width="19.00390625" style="1" customWidth="1"/>
    <col min="5594" max="5594" width="10.00390625" style="1" customWidth="1"/>
    <col min="5595" max="5595" width="9.28125" style="1" customWidth="1"/>
    <col min="5596" max="5842" width="9.140625" style="1" customWidth="1"/>
    <col min="5843" max="5843" width="29.57421875" style="1" customWidth="1"/>
    <col min="5844" max="5844" width="3.8515625" style="1" customWidth="1"/>
    <col min="5845" max="5845" width="16.57421875" style="1" customWidth="1"/>
    <col min="5846" max="5846" width="3.8515625" style="1" customWidth="1"/>
    <col min="5847" max="5847" width="16.57421875" style="1" customWidth="1"/>
    <col min="5848" max="5848" width="3.8515625" style="1" customWidth="1"/>
    <col min="5849" max="5849" width="19.00390625" style="1" customWidth="1"/>
    <col min="5850" max="5850" width="10.00390625" style="1" customWidth="1"/>
    <col min="5851" max="5851" width="9.28125" style="1" customWidth="1"/>
    <col min="5852" max="6098" width="9.140625" style="1" customWidth="1"/>
    <col min="6099" max="6099" width="29.57421875" style="1" customWidth="1"/>
    <col min="6100" max="6100" width="3.8515625" style="1" customWidth="1"/>
    <col min="6101" max="6101" width="16.57421875" style="1" customWidth="1"/>
    <col min="6102" max="6102" width="3.8515625" style="1" customWidth="1"/>
    <col min="6103" max="6103" width="16.57421875" style="1" customWidth="1"/>
    <col min="6104" max="6104" width="3.8515625" style="1" customWidth="1"/>
    <col min="6105" max="6105" width="19.00390625" style="1" customWidth="1"/>
    <col min="6106" max="6106" width="10.00390625" style="1" customWidth="1"/>
    <col min="6107" max="6107" width="9.28125" style="1" customWidth="1"/>
    <col min="6108" max="6354" width="9.140625" style="1" customWidth="1"/>
    <col min="6355" max="6355" width="29.57421875" style="1" customWidth="1"/>
    <col min="6356" max="6356" width="3.8515625" style="1" customWidth="1"/>
    <col min="6357" max="6357" width="16.57421875" style="1" customWidth="1"/>
    <col min="6358" max="6358" width="3.8515625" style="1" customWidth="1"/>
    <col min="6359" max="6359" width="16.57421875" style="1" customWidth="1"/>
    <col min="6360" max="6360" width="3.8515625" style="1" customWidth="1"/>
    <col min="6361" max="6361" width="19.00390625" style="1" customWidth="1"/>
    <col min="6362" max="6362" width="10.00390625" style="1" customWidth="1"/>
    <col min="6363" max="6363" width="9.28125" style="1" customWidth="1"/>
    <col min="6364" max="6610" width="9.140625" style="1" customWidth="1"/>
    <col min="6611" max="6611" width="29.57421875" style="1" customWidth="1"/>
    <col min="6612" max="6612" width="3.8515625" style="1" customWidth="1"/>
    <col min="6613" max="6613" width="16.57421875" style="1" customWidth="1"/>
    <col min="6614" max="6614" width="3.8515625" style="1" customWidth="1"/>
    <col min="6615" max="6615" width="16.57421875" style="1" customWidth="1"/>
    <col min="6616" max="6616" width="3.8515625" style="1" customWidth="1"/>
    <col min="6617" max="6617" width="19.00390625" style="1" customWidth="1"/>
    <col min="6618" max="6618" width="10.00390625" style="1" customWidth="1"/>
    <col min="6619" max="6619" width="9.28125" style="1" customWidth="1"/>
    <col min="6620" max="6866" width="9.140625" style="1" customWidth="1"/>
    <col min="6867" max="6867" width="29.57421875" style="1" customWidth="1"/>
    <col min="6868" max="6868" width="3.8515625" style="1" customWidth="1"/>
    <col min="6869" max="6869" width="16.57421875" style="1" customWidth="1"/>
    <col min="6870" max="6870" width="3.8515625" style="1" customWidth="1"/>
    <col min="6871" max="6871" width="16.57421875" style="1" customWidth="1"/>
    <col min="6872" max="6872" width="3.8515625" style="1" customWidth="1"/>
    <col min="6873" max="6873" width="19.00390625" style="1" customWidth="1"/>
    <col min="6874" max="6874" width="10.00390625" style="1" customWidth="1"/>
    <col min="6875" max="6875" width="9.28125" style="1" customWidth="1"/>
    <col min="6876" max="7122" width="9.140625" style="1" customWidth="1"/>
    <col min="7123" max="7123" width="29.57421875" style="1" customWidth="1"/>
    <col min="7124" max="7124" width="3.8515625" style="1" customWidth="1"/>
    <col min="7125" max="7125" width="16.57421875" style="1" customWidth="1"/>
    <col min="7126" max="7126" width="3.8515625" style="1" customWidth="1"/>
    <col min="7127" max="7127" width="16.57421875" style="1" customWidth="1"/>
    <col min="7128" max="7128" width="3.8515625" style="1" customWidth="1"/>
    <col min="7129" max="7129" width="19.00390625" style="1" customWidth="1"/>
    <col min="7130" max="7130" width="10.00390625" style="1" customWidth="1"/>
    <col min="7131" max="7131" width="9.28125" style="1" customWidth="1"/>
    <col min="7132" max="7378" width="9.140625" style="1" customWidth="1"/>
    <col min="7379" max="7379" width="29.57421875" style="1" customWidth="1"/>
    <col min="7380" max="7380" width="3.8515625" style="1" customWidth="1"/>
    <col min="7381" max="7381" width="16.57421875" style="1" customWidth="1"/>
    <col min="7382" max="7382" width="3.8515625" style="1" customWidth="1"/>
    <col min="7383" max="7383" width="16.57421875" style="1" customWidth="1"/>
    <col min="7384" max="7384" width="3.8515625" style="1" customWidth="1"/>
    <col min="7385" max="7385" width="19.00390625" style="1" customWidth="1"/>
    <col min="7386" max="7386" width="10.00390625" style="1" customWidth="1"/>
    <col min="7387" max="7387" width="9.28125" style="1" customWidth="1"/>
    <col min="7388" max="7634" width="9.140625" style="1" customWidth="1"/>
    <col min="7635" max="7635" width="29.57421875" style="1" customWidth="1"/>
    <col min="7636" max="7636" width="3.8515625" style="1" customWidth="1"/>
    <col min="7637" max="7637" width="16.57421875" style="1" customWidth="1"/>
    <col min="7638" max="7638" width="3.8515625" style="1" customWidth="1"/>
    <col min="7639" max="7639" width="16.57421875" style="1" customWidth="1"/>
    <col min="7640" max="7640" width="3.8515625" style="1" customWidth="1"/>
    <col min="7641" max="7641" width="19.00390625" style="1" customWidth="1"/>
    <col min="7642" max="7642" width="10.00390625" style="1" customWidth="1"/>
    <col min="7643" max="7643" width="9.28125" style="1" customWidth="1"/>
    <col min="7644" max="7890" width="9.140625" style="1" customWidth="1"/>
    <col min="7891" max="7891" width="29.57421875" style="1" customWidth="1"/>
    <col min="7892" max="7892" width="3.8515625" style="1" customWidth="1"/>
    <col min="7893" max="7893" width="16.57421875" style="1" customWidth="1"/>
    <col min="7894" max="7894" width="3.8515625" style="1" customWidth="1"/>
    <col min="7895" max="7895" width="16.57421875" style="1" customWidth="1"/>
    <col min="7896" max="7896" width="3.8515625" style="1" customWidth="1"/>
    <col min="7897" max="7897" width="19.00390625" style="1" customWidth="1"/>
    <col min="7898" max="7898" width="10.00390625" style="1" customWidth="1"/>
    <col min="7899" max="7899" width="9.28125" style="1" customWidth="1"/>
    <col min="7900" max="8146" width="9.140625" style="1" customWidth="1"/>
    <col min="8147" max="8147" width="29.57421875" style="1" customWidth="1"/>
    <col min="8148" max="8148" width="3.8515625" style="1" customWidth="1"/>
    <col min="8149" max="8149" width="16.57421875" style="1" customWidth="1"/>
    <col min="8150" max="8150" width="3.8515625" style="1" customWidth="1"/>
    <col min="8151" max="8151" width="16.57421875" style="1" customWidth="1"/>
    <col min="8152" max="8152" width="3.8515625" style="1" customWidth="1"/>
    <col min="8153" max="8153" width="19.00390625" style="1" customWidth="1"/>
    <col min="8154" max="8154" width="10.00390625" style="1" customWidth="1"/>
    <col min="8155" max="8155" width="9.28125" style="1" customWidth="1"/>
    <col min="8156" max="8402" width="9.140625" style="1" customWidth="1"/>
    <col min="8403" max="8403" width="29.57421875" style="1" customWidth="1"/>
    <col min="8404" max="8404" width="3.8515625" style="1" customWidth="1"/>
    <col min="8405" max="8405" width="16.57421875" style="1" customWidth="1"/>
    <col min="8406" max="8406" width="3.8515625" style="1" customWidth="1"/>
    <col min="8407" max="8407" width="16.57421875" style="1" customWidth="1"/>
    <col min="8408" max="8408" width="3.8515625" style="1" customWidth="1"/>
    <col min="8409" max="8409" width="19.00390625" style="1" customWidth="1"/>
    <col min="8410" max="8410" width="10.00390625" style="1" customWidth="1"/>
    <col min="8411" max="8411" width="9.28125" style="1" customWidth="1"/>
    <col min="8412" max="8658" width="9.140625" style="1" customWidth="1"/>
    <col min="8659" max="8659" width="29.57421875" style="1" customWidth="1"/>
    <col min="8660" max="8660" width="3.8515625" style="1" customWidth="1"/>
    <col min="8661" max="8661" width="16.57421875" style="1" customWidth="1"/>
    <col min="8662" max="8662" width="3.8515625" style="1" customWidth="1"/>
    <col min="8663" max="8663" width="16.57421875" style="1" customWidth="1"/>
    <col min="8664" max="8664" width="3.8515625" style="1" customWidth="1"/>
    <col min="8665" max="8665" width="19.00390625" style="1" customWidth="1"/>
    <col min="8666" max="8666" width="10.00390625" style="1" customWidth="1"/>
    <col min="8667" max="8667" width="9.28125" style="1" customWidth="1"/>
    <col min="8668" max="8914" width="9.140625" style="1" customWidth="1"/>
    <col min="8915" max="8915" width="29.57421875" style="1" customWidth="1"/>
    <col min="8916" max="8916" width="3.8515625" style="1" customWidth="1"/>
    <col min="8917" max="8917" width="16.57421875" style="1" customWidth="1"/>
    <col min="8918" max="8918" width="3.8515625" style="1" customWidth="1"/>
    <col min="8919" max="8919" width="16.57421875" style="1" customWidth="1"/>
    <col min="8920" max="8920" width="3.8515625" style="1" customWidth="1"/>
    <col min="8921" max="8921" width="19.00390625" style="1" customWidth="1"/>
    <col min="8922" max="8922" width="10.00390625" style="1" customWidth="1"/>
    <col min="8923" max="8923" width="9.28125" style="1" customWidth="1"/>
    <col min="8924" max="9170" width="9.140625" style="1" customWidth="1"/>
    <col min="9171" max="9171" width="29.57421875" style="1" customWidth="1"/>
    <col min="9172" max="9172" width="3.8515625" style="1" customWidth="1"/>
    <col min="9173" max="9173" width="16.57421875" style="1" customWidth="1"/>
    <col min="9174" max="9174" width="3.8515625" style="1" customWidth="1"/>
    <col min="9175" max="9175" width="16.57421875" style="1" customWidth="1"/>
    <col min="9176" max="9176" width="3.8515625" style="1" customWidth="1"/>
    <col min="9177" max="9177" width="19.00390625" style="1" customWidth="1"/>
    <col min="9178" max="9178" width="10.00390625" style="1" customWidth="1"/>
    <col min="9179" max="9179" width="9.28125" style="1" customWidth="1"/>
    <col min="9180" max="9426" width="9.140625" style="1" customWidth="1"/>
    <col min="9427" max="9427" width="29.57421875" style="1" customWidth="1"/>
    <col min="9428" max="9428" width="3.8515625" style="1" customWidth="1"/>
    <col min="9429" max="9429" width="16.57421875" style="1" customWidth="1"/>
    <col min="9430" max="9430" width="3.8515625" style="1" customWidth="1"/>
    <col min="9431" max="9431" width="16.57421875" style="1" customWidth="1"/>
    <col min="9432" max="9432" width="3.8515625" style="1" customWidth="1"/>
    <col min="9433" max="9433" width="19.00390625" style="1" customWidth="1"/>
    <col min="9434" max="9434" width="10.00390625" style="1" customWidth="1"/>
    <col min="9435" max="9435" width="9.28125" style="1" customWidth="1"/>
    <col min="9436" max="9682" width="9.140625" style="1" customWidth="1"/>
    <col min="9683" max="9683" width="29.57421875" style="1" customWidth="1"/>
    <col min="9684" max="9684" width="3.8515625" style="1" customWidth="1"/>
    <col min="9685" max="9685" width="16.57421875" style="1" customWidth="1"/>
    <col min="9686" max="9686" width="3.8515625" style="1" customWidth="1"/>
    <col min="9687" max="9687" width="16.57421875" style="1" customWidth="1"/>
    <col min="9688" max="9688" width="3.8515625" style="1" customWidth="1"/>
    <col min="9689" max="9689" width="19.00390625" style="1" customWidth="1"/>
    <col min="9690" max="9690" width="10.00390625" style="1" customWidth="1"/>
    <col min="9691" max="9691" width="9.28125" style="1" customWidth="1"/>
    <col min="9692" max="9938" width="9.140625" style="1" customWidth="1"/>
    <col min="9939" max="9939" width="29.57421875" style="1" customWidth="1"/>
    <col min="9940" max="9940" width="3.8515625" style="1" customWidth="1"/>
    <col min="9941" max="9941" width="16.57421875" style="1" customWidth="1"/>
    <col min="9942" max="9942" width="3.8515625" style="1" customWidth="1"/>
    <col min="9943" max="9943" width="16.57421875" style="1" customWidth="1"/>
    <col min="9944" max="9944" width="3.8515625" style="1" customWidth="1"/>
    <col min="9945" max="9945" width="19.00390625" style="1" customWidth="1"/>
    <col min="9946" max="9946" width="10.00390625" style="1" customWidth="1"/>
    <col min="9947" max="9947" width="9.28125" style="1" customWidth="1"/>
    <col min="9948" max="10194" width="9.140625" style="1" customWidth="1"/>
    <col min="10195" max="10195" width="29.57421875" style="1" customWidth="1"/>
    <col min="10196" max="10196" width="3.8515625" style="1" customWidth="1"/>
    <col min="10197" max="10197" width="16.57421875" style="1" customWidth="1"/>
    <col min="10198" max="10198" width="3.8515625" style="1" customWidth="1"/>
    <col min="10199" max="10199" width="16.57421875" style="1" customWidth="1"/>
    <col min="10200" max="10200" width="3.8515625" style="1" customWidth="1"/>
    <col min="10201" max="10201" width="19.00390625" style="1" customWidth="1"/>
    <col min="10202" max="10202" width="10.00390625" style="1" customWidth="1"/>
    <col min="10203" max="10203" width="9.28125" style="1" customWidth="1"/>
    <col min="10204" max="10450" width="9.140625" style="1" customWidth="1"/>
    <col min="10451" max="10451" width="29.57421875" style="1" customWidth="1"/>
    <col min="10452" max="10452" width="3.8515625" style="1" customWidth="1"/>
    <col min="10453" max="10453" width="16.57421875" style="1" customWidth="1"/>
    <col min="10454" max="10454" width="3.8515625" style="1" customWidth="1"/>
    <col min="10455" max="10455" width="16.57421875" style="1" customWidth="1"/>
    <col min="10456" max="10456" width="3.8515625" style="1" customWidth="1"/>
    <col min="10457" max="10457" width="19.00390625" style="1" customWidth="1"/>
    <col min="10458" max="10458" width="10.00390625" style="1" customWidth="1"/>
    <col min="10459" max="10459" width="9.28125" style="1" customWidth="1"/>
    <col min="10460" max="10706" width="9.140625" style="1" customWidth="1"/>
    <col min="10707" max="10707" width="29.57421875" style="1" customWidth="1"/>
    <col min="10708" max="10708" width="3.8515625" style="1" customWidth="1"/>
    <col min="10709" max="10709" width="16.57421875" style="1" customWidth="1"/>
    <col min="10710" max="10710" width="3.8515625" style="1" customWidth="1"/>
    <col min="10711" max="10711" width="16.57421875" style="1" customWidth="1"/>
    <col min="10712" max="10712" width="3.8515625" style="1" customWidth="1"/>
    <col min="10713" max="10713" width="19.00390625" style="1" customWidth="1"/>
    <col min="10714" max="10714" width="10.00390625" style="1" customWidth="1"/>
    <col min="10715" max="10715" width="9.28125" style="1" customWidth="1"/>
    <col min="10716" max="10962" width="9.140625" style="1" customWidth="1"/>
    <col min="10963" max="10963" width="29.57421875" style="1" customWidth="1"/>
    <col min="10964" max="10964" width="3.8515625" style="1" customWidth="1"/>
    <col min="10965" max="10965" width="16.57421875" style="1" customWidth="1"/>
    <col min="10966" max="10966" width="3.8515625" style="1" customWidth="1"/>
    <col min="10967" max="10967" width="16.57421875" style="1" customWidth="1"/>
    <col min="10968" max="10968" width="3.8515625" style="1" customWidth="1"/>
    <col min="10969" max="10969" width="19.00390625" style="1" customWidth="1"/>
    <col min="10970" max="10970" width="10.00390625" style="1" customWidth="1"/>
    <col min="10971" max="10971" width="9.28125" style="1" customWidth="1"/>
    <col min="10972" max="11218" width="9.140625" style="1" customWidth="1"/>
    <col min="11219" max="11219" width="29.57421875" style="1" customWidth="1"/>
    <col min="11220" max="11220" width="3.8515625" style="1" customWidth="1"/>
    <col min="11221" max="11221" width="16.57421875" style="1" customWidth="1"/>
    <col min="11222" max="11222" width="3.8515625" style="1" customWidth="1"/>
    <col min="11223" max="11223" width="16.57421875" style="1" customWidth="1"/>
    <col min="11224" max="11224" width="3.8515625" style="1" customWidth="1"/>
    <col min="11225" max="11225" width="19.00390625" style="1" customWidth="1"/>
    <col min="11226" max="11226" width="10.00390625" style="1" customWidth="1"/>
    <col min="11227" max="11227" width="9.28125" style="1" customWidth="1"/>
    <col min="11228" max="11474" width="9.140625" style="1" customWidth="1"/>
    <col min="11475" max="11475" width="29.57421875" style="1" customWidth="1"/>
    <col min="11476" max="11476" width="3.8515625" style="1" customWidth="1"/>
    <col min="11477" max="11477" width="16.57421875" style="1" customWidth="1"/>
    <col min="11478" max="11478" width="3.8515625" style="1" customWidth="1"/>
    <col min="11479" max="11479" width="16.57421875" style="1" customWidth="1"/>
    <col min="11480" max="11480" width="3.8515625" style="1" customWidth="1"/>
    <col min="11481" max="11481" width="19.00390625" style="1" customWidth="1"/>
    <col min="11482" max="11482" width="10.00390625" style="1" customWidth="1"/>
    <col min="11483" max="11483" width="9.28125" style="1" customWidth="1"/>
    <col min="11484" max="11730" width="9.140625" style="1" customWidth="1"/>
    <col min="11731" max="11731" width="29.57421875" style="1" customWidth="1"/>
    <col min="11732" max="11732" width="3.8515625" style="1" customWidth="1"/>
    <col min="11733" max="11733" width="16.57421875" style="1" customWidth="1"/>
    <col min="11734" max="11734" width="3.8515625" style="1" customWidth="1"/>
    <col min="11735" max="11735" width="16.57421875" style="1" customWidth="1"/>
    <col min="11736" max="11736" width="3.8515625" style="1" customWidth="1"/>
    <col min="11737" max="11737" width="19.00390625" style="1" customWidth="1"/>
    <col min="11738" max="11738" width="10.00390625" style="1" customWidth="1"/>
    <col min="11739" max="11739" width="9.28125" style="1" customWidth="1"/>
    <col min="11740" max="11986" width="9.140625" style="1" customWidth="1"/>
    <col min="11987" max="11987" width="29.57421875" style="1" customWidth="1"/>
    <col min="11988" max="11988" width="3.8515625" style="1" customWidth="1"/>
    <col min="11989" max="11989" width="16.57421875" style="1" customWidth="1"/>
    <col min="11990" max="11990" width="3.8515625" style="1" customWidth="1"/>
    <col min="11991" max="11991" width="16.57421875" style="1" customWidth="1"/>
    <col min="11992" max="11992" width="3.8515625" style="1" customWidth="1"/>
    <col min="11993" max="11993" width="19.00390625" style="1" customWidth="1"/>
    <col min="11994" max="11994" width="10.00390625" style="1" customWidth="1"/>
    <col min="11995" max="11995" width="9.28125" style="1" customWidth="1"/>
    <col min="11996" max="12242" width="9.140625" style="1" customWidth="1"/>
    <col min="12243" max="12243" width="29.57421875" style="1" customWidth="1"/>
    <col min="12244" max="12244" width="3.8515625" style="1" customWidth="1"/>
    <col min="12245" max="12245" width="16.57421875" style="1" customWidth="1"/>
    <col min="12246" max="12246" width="3.8515625" style="1" customWidth="1"/>
    <col min="12247" max="12247" width="16.57421875" style="1" customWidth="1"/>
    <col min="12248" max="12248" width="3.8515625" style="1" customWidth="1"/>
    <col min="12249" max="12249" width="19.00390625" style="1" customWidth="1"/>
    <col min="12250" max="12250" width="10.00390625" style="1" customWidth="1"/>
    <col min="12251" max="12251" width="9.28125" style="1" customWidth="1"/>
    <col min="12252" max="12498" width="9.140625" style="1" customWidth="1"/>
    <col min="12499" max="12499" width="29.57421875" style="1" customWidth="1"/>
    <col min="12500" max="12500" width="3.8515625" style="1" customWidth="1"/>
    <col min="12501" max="12501" width="16.57421875" style="1" customWidth="1"/>
    <col min="12502" max="12502" width="3.8515625" style="1" customWidth="1"/>
    <col min="12503" max="12503" width="16.57421875" style="1" customWidth="1"/>
    <col min="12504" max="12504" width="3.8515625" style="1" customWidth="1"/>
    <col min="12505" max="12505" width="19.00390625" style="1" customWidth="1"/>
    <col min="12506" max="12506" width="10.00390625" style="1" customWidth="1"/>
    <col min="12507" max="12507" width="9.28125" style="1" customWidth="1"/>
    <col min="12508" max="12754" width="9.140625" style="1" customWidth="1"/>
    <col min="12755" max="12755" width="29.57421875" style="1" customWidth="1"/>
    <col min="12756" max="12756" width="3.8515625" style="1" customWidth="1"/>
    <col min="12757" max="12757" width="16.57421875" style="1" customWidth="1"/>
    <col min="12758" max="12758" width="3.8515625" style="1" customWidth="1"/>
    <col min="12759" max="12759" width="16.57421875" style="1" customWidth="1"/>
    <col min="12760" max="12760" width="3.8515625" style="1" customWidth="1"/>
    <col min="12761" max="12761" width="19.00390625" style="1" customWidth="1"/>
    <col min="12762" max="12762" width="10.00390625" style="1" customWidth="1"/>
    <col min="12763" max="12763" width="9.28125" style="1" customWidth="1"/>
    <col min="12764" max="13010" width="9.140625" style="1" customWidth="1"/>
    <col min="13011" max="13011" width="29.57421875" style="1" customWidth="1"/>
    <col min="13012" max="13012" width="3.8515625" style="1" customWidth="1"/>
    <col min="13013" max="13013" width="16.57421875" style="1" customWidth="1"/>
    <col min="13014" max="13014" width="3.8515625" style="1" customWidth="1"/>
    <col min="13015" max="13015" width="16.57421875" style="1" customWidth="1"/>
    <col min="13016" max="13016" width="3.8515625" style="1" customWidth="1"/>
    <col min="13017" max="13017" width="19.00390625" style="1" customWidth="1"/>
    <col min="13018" max="13018" width="10.00390625" style="1" customWidth="1"/>
    <col min="13019" max="13019" width="9.28125" style="1" customWidth="1"/>
    <col min="13020" max="13266" width="9.140625" style="1" customWidth="1"/>
    <col min="13267" max="13267" width="29.57421875" style="1" customWidth="1"/>
    <col min="13268" max="13268" width="3.8515625" style="1" customWidth="1"/>
    <col min="13269" max="13269" width="16.57421875" style="1" customWidth="1"/>
    <col min="13270" max="13270" width="3.8515625" style="1" customWidth="1"/>
    <col min="13271" max="13271" width="16.57421875" style="1" customWidth="1"/>
    <col min="13272" max="13272" width="3.8515625" style="1" customWidth="1"/>
    <col min="13273" max="13273" width="19.00390625" style="1" customWidth="1"/>
    <col min="13274" max="13274" width="10.00390625" style="1" customWidth="1"/>
    <col min="13275" max="13275" width="9.28125" style="1" customWidth="1"/>
    <col min="13276" max="13522" width="9.140625" style="1" customWidth="1"/>
    <col min="13523" max="13523" width="29.57421875" style="1" customWidth="1"/>
    <col min="13524" max="13524" width="3.8515625" style="1" customWidth="1"/>
    <col min="13525" max="13525" width="16.57421875" style="1" customWidth="1"/>
    <col min="13526" max="13526" width="3.8515625" style="1" customWidth="1"/>
    <col min="13527" max="13527" width="16.57421875" style="1" customWidth="1"/>
    <col min="13528" max="13528" width="3.8515625" style="1" customWidth="1"/>
    <col min="13529" max="13529" width="19.00390625" style="1" customWidth="1"/>
    <col min="13530" max="13530" width="10.00390625" style="1" customWidth="1"/>
    <col min="13531" max="13531" width="9.28125" style="1" customWidth="1"/>
    <col min="13532" max="13778" width="9.140625" style="1" customWidth="1"/>
    <col min="13779" max="13779" width="29.57421875" style="1" customWidth="1"/>
    <col min="13780" max="13780" width="3.8515625" style="1" customWidth="1"/>
    <col min="13781" max="13781" width="16.57421875" style="1" customWidth="1"/>
    <col min="13782" max="13782" width="3.8515625" style="1" customWidth="1"/>
    <col min="13783" max="13783" width="16.57421875" style="1" customWidth="1"/>
    <col min="13784" max="13784" width="3.8515625" style="1" customWidth="1"/>
    <col min="13785" max="13785" width="19.00390625" style="1" customWidth="1"/>
    <col min="13786" max="13786" width="10.00390625" style="1" customWidth="1"/>
    <col min="13787" max="13787" width="9.28125" style="1" customWidth="1"/>
    <col min="13788" max="14034" width="9.140625" style="1" customWidth="1"/>
    <col min="14035" max="14035" width="29.57421875" style="1" customWidth="1"/>
    <col min="14036" max="14036" width="3.8515625" style="1" customWidth="1"/>
    <col min="14037" max="14037" width="16.57421875" style="1" customWidth="1"/>
    <col min="14038" max="14038" width="3.8515625" style="1" customWidth="1"/>
    <col min="14039" max="14039" width="16.57421875" style="1" customWidth="1"/>
    <col min="14040" max="14040" width="3.8515625" style="1" customWidth="1"/>
    <col min="14041" max="14041" width="19.00390625" style="1" customWidth="1"/>
    <col min="14042" max="14042" width="10.00390625" style="1" customWidth="1"/>
    <col min="14043" max="14043" width="9.28125" style="1" customWidth="1"/>
    <col min="14044" max="14290" width="9.140625" style="1" customWidth="1"/>
    <col min="14291" max="14291" width="29.57421875" style="1" customWidth="1"/>
    <col min="14292" max="14292" width="3.8515625" style="1" customWidth="1"/>
    <col min="14293" max="14293" width="16.57421875" style="1" customWidth="1"/>
    <col min="14294" max="14294" width="3.8515625" style="1" customWidth="1"/>
    <col min="14295" max="14295" width="16.57421875" style="1" customWidth="1"/>
    <col min="14296" max="14296" width="3.8515625" style="1" customWidth="1"/>
    <col min="14297" max="14297" width="19.00390625" style="1" customWidth="1"/>
    <col min="14298" max="14298" width="10.00390625" style="1" customWidth="1"/>
    <col min="14299" max="14299" width="9.28125" style="1" customWidth="1"/>
    <col min="14300" max="14546" width="9.140625" style="1" customWidth="1"/>
    <col min="14547" max="14547" width="29.57421875" style="1" customWidth="1"/>
    <col min="14548" max="14548" width="3.8515625" style="1" customWidth="1"/>
    <col min="14549" max="14549" width="16.57421875" style="1" customWidth="1"/>
    <col min="14550" max="14550" width="3.8515625" style="1" customWidth="1"/>
    <col min="14551" max="14551" width="16.57421875" style="1" customWidth="1"/>
    <col min="14552" max="14552" width="3.8515625" style="1" customWidth="1"/>
    <col min="14553" max="14553" width="19.00390625" style="1" customWidth="1"/>
    <col min="14554" max="14554" width="10.00390625" style="1" customWidth="1"/>
    <col min="14555" max="14555" width="9.28125" style="1" customWidth="1"/>
    <col min="14556" max="14802" width="9.140625" style="1" customWidth="1"/>
    <col min="14803" max="14803" width="29.57421875" style="1" customWidth="1"/>
    <col min="14804" max="14804" width="3.8515625" style="1" customWidth="1"/>
    <col min="14805" max="14805" width="16.57421875" style="1" customWidth="1"/>
    <col min="14806" max="14806" width="3.8515625" style="1" customWidth="1"/>
    <col min="14807" max="14807" width="16.57421875" style="1" customWidth="1"/>
    <col min="14808" max="14808" width="3.8515625" style="1" customWidth="1"/>
    <col min="14809" max="14809" width="19.00390625" style="1" customWidth="1"/>
    <col min="14810" max="14810" width="10.00390625" style="1" customWidth="1"/>
    <col min="14811" max="14811" width="9.28125" style="1" customWidth="1"/>
    <col min="14812" max="15058" width="9.140625" style="1" customWidth="1"/>
    <col min="15059" max="15059" width="29.57421875" style="1" customWidth="1"/>
    <col min="15060" max="15060" width="3.8515625" style="1" customWidth="1"/>
    <col min="15061" max="15061" width="16.57421875" style="1" customWidth="1"/>
    <col min="15062" max="15062" width="3.8515625" style="1" customWidth="1"/>
    <col min="15063" max="15063" width="16.57421875" style="1" customWidth="1"/>
    <col min="15064" max="15064" width="3.8515625" style="1" customWidth="1"/>
    <col min="15065" max="15065" width="19.00390625" style="1" customWidth="1"/>
    <col min="15066" max="15066" width="10.00390625" style="1" customWidth="1"/>
    <col min="15067" max="15067" width="9.28125" style="1" customWidth="1"/>
    <col min="15068" max="15314" width="9.140625" style="1" customWidth="1"/>
    <col min="15315" max="15315" width="29.57421875" style="1" customWidth="1"/>
    <col min="15316" max="15316" width="3.8515625" style="1" customWidth="1"/>
    <col min="15317" max="15317" width="16.57421875" style="1" customWidth="1"/>
    <col min="15318" max="15318" width="3.8515625" style="1" customWidth="1"/>
    <col min="15319" max="15319" width="16.57421875" style="1" customWidth="1"/>
    <col min="15320" max="15320" width="3.8515625" style="1" customWidth="1"/>
    <col min="15321" max="15321" width="19.00390625" style="1" customWidth="1"/>
    <col min="15322" max="15322" width="10.00390625" style="1" customWidth="1"/>
    <col min="15323" max="15323" width="9.28125" style="1" customWidth="1"/>
    <col min="15324" max="15570" width="9.140625" style="1" customWidth="1"/>
    <col min="15571" max="15571" width="29.57421875" style="1" customWidth="1"/>
    <col min="15572" max="15572" width="3.8515625" style="1" customWidth="1"/>
    <col min="15573" max="15573" width="16.57421875" style="1" customWidth="1"/>
    <col min="15574" max="15574" width="3.8515625" style="1" customWidth="1"/>
    <col min="15575" max="15575" width="16.57421875" style="1" customWidth="1"/>
    <col min="15576" max="15576" width="3.8515625" style="1" customWidth="1"/>
    <col min="15577" max="15577" width="19.00390625" style="1" customWidth="1"/>
    <col min="15578" max="15578" width="10.00390625" style="1" customWidth="1"/>
    <col min="15579" max="15579" width="9.28125" style="1" customWidth="1"/>
    <col min="15580" max="15826" width="9.140625" style="1" customWidth="1"/>
    <col min="15827" max="15827" width="29.57421875" style="1" customWidth="1"/>
    <col min="15828" max="15828" width="3.8515625" style="1" customWidth="1"/>
    <col min="15829" max="15829" width="16.57421875" style="1" customWidth="1"/>
    <col min="15830" max="15830" width="3.8515625" style="1" customWidth="1"/>
    <col min="15831" max="15831" width="16.57421875" style="1" customWidth="1"/>
    <col min="15832" max="15832" width="3.8515625" style="1" customWidth="1"/>
    <col min="15833" max="15833" width="19.00390625" style="1" customWidth="1"/>
    <col min="15834" max="15834" width="10.00390625" style="1" customWidth="1"/>
    <col min="15835" max="15835" width="9.28125" style="1" customWidth="1"/>
    <col min="15836" max="16082" width="9.140625" style="1" customWidth="1"/>
    <col min="16083" max="16083" width="29.57421875" style="1" customWidth="1"/>
    <col min="16084" max="16084" width="3.8515625" style="1" customWidth="1"/>
    <col min="16085" max="16085" width="16.57421875" style="1" customWidth="1"/>
    <col min="16086" max="16086" width="3.8515625" style="1" customWidth="1"/>
    <col min="16087" max="16087" width="16.57421875" style="1" customWidth="1"/>
    <col min="16088" max="16088" width="3.8515625" style="1" customWidth="1"/>
    <col min="16089" max="16089" width="19.00390625" style="1" customWidth="1"/>
    <col min="16090" max="16090" width="10.00390625" style="1" customWidth="1"/>
    <col min="16091" max="16091" width="9.28125" style="1" customWidth="1"/>
    <col min="16092" max="16384" width="9.140625" style="1" customWidth="1"/>
  </cols>
  <sheetData>
    <row r="1" spans="1:8" ht="24" customHeight="1">
      <c r="A1" s="35" t="s">
        <v>49</v>
      </c>
      <c r="B1" s="61"/>
      <c r="C1" s="62"/>
      <c r="D1" s="61"/>
      <c r="E1" s="62"/>
      <c r="F1" s="63"/>
      <c r="G1" s="64"/>
      <c r="H1" s="65"/>
    </row>
    <row r="2" spans="1:8" ht="12" customHeight="1">
      <c r="A2" s="66"/>
      <c r="B2" s="67"/>
      <c r="C2" s="4"/>
      <c r="D2" s="67"/>
      <c r="E2" s="4"/>
      <c r="F2" s="68"/>
      <c r="H2" s="5"/>
    </row>
    <row r="3" spans="1:8" ht="27" customHeight="1">
      <c r="A3" s="36" t="s">
        <v>0</v>
      </c>
      <c r="B3" s="26"/>
      <c r="C3" s="25" t="s">
        <v>50</v>
      </c>
      <c r="D3" s="67"/>
      <c r="E3" s="27" t="s">
        <v>51</v>
      </c>
      <c r="F3" s="67"/>
      <c r="G3" s="27" t="s">
        <v>52</v>
      </c>
      <c r="H3" s="69"/>
    </row>
    <row r="4" spans="1:8" ht="15">
      <c r="A4" s="38" t="s">
        <v>28</v>
      </c>
      <c r="C4" s="22">
        <v>198680</v>
      </c>
      <c r="D4" s="37"/>
      <c r="E4" s="22">
        <v>202200</v>
      </c>
      <c r="F4" s="6"/>
      <c r="G4" s="22">
        <v>204957</v>
      </c>
      <c r="H4" s="5"/>
    </row>
    <row r="5" spans="1:10" ht="15">
      <c r="A5" s="38" t="s">
        <v>1</v>
      </c>
      <c r="C5" s="22">
        <f>273279-C4</f>
        <v>74599</v>
      </c>
      <c r="D5" s="78"/>
      <c r="E5" s="22">
        <f>280765-E4</f>
        <v>78565</v>
      </c>
      <c r="F5" s="6"/>
      <c r="G5" s="22">
        <v>73570</v>
      </c>
      <c r="H5" s="5"/>
      <c r="J5" s="3"/>
    </row>
    <row r="6" spans="1:10" ht="15">
      <c r="A6" s="38" t="s">
        <v>30</v>
      </c>
      <c r="C6" s="78">
        <f>-28015-758</f>
        <v>-28773</v>
      </c>
      <c r="D6" s="6"/>
      <c r="E6" s="78">
        <f>-2404</f>
        <v>-2404</v>
      </c>
      <c r="F6" s="6"/>
      <c r="G6" s="78">
        <v>-12402</v>
      </c>
      <c r="H6" s="5"/>
      <c r="J6" s="3"/>
    </row>
    <row r="7" spans="1:10" ht="15">
      <c r="A7" s="38"/>
      <c r="C7" s="53"/>
      <c r="D7" s="6"/>
      <c r="E7" s="53"/>
      <c r="F7" s="6"/>
      <c r="G7" s="79"/>
      <c r="H7" s="5"/>
      <c r="J7" s="3"/>
    </row>
    <row r="8" spans="1:10" ht="15">
      <c r="A8" s="39" t="s">
        <v>2</v>
      </c>
      <c r="C8" s="78">
        <f>SUM(C4:C7)</f>
        <v>244506</v>
      </c>
      <c r="D8" s="80"/>
      <c r="E8" s="78">
        <f>SUM(E4:E7)</f>
        <v>278361</v>
      </c>
      <c r="F8" s="6"/>
      <c r="G8" s="78">
        <f>SUM(G4:G7)</f>
        <v>266125</v>
      </c>
      <c r="H8" s="5"/>
      <c r="J8" s="3"/>
    </row>
    <row r="9" spans="1:10" ht="15">
      <c r="A9" s="38"/>
      <c r="C9" s="18"/>
      <c r="D9" s="6"/>
      <c r="E9" s="18"/>
      <c r="F9" s="6"/>
      <c r="G9" s="78"/>
      <c r="H9" s="5"/>
      <c r="J9" s="3"/>
    </row>
    <row r="10" spans="1:8" ht="15">
      <c r="A10" s="36" t="s">
        <v>3</v>
      </c>
      <c r="C10" s="18"/>
      <c r="D10" s="6"/>
      <c r="E10" s="18"/>
      <c r="F10" s="6"/>
      <c r="G10" s="78"/>
      <c r="H10" s="5"/>
    </row>
    <row r="11" spans="1:9" ht="15">
      <c r="A11" s="38" t="s">
        <v>4</v>
      </c>
      <c r="C11" s="22">
        <v>33100</v>
      </c>
      <c r="D11" s="37"/>
      <c r="E11" s="78">
        <v>33225</v>
      </c>
      <c r="F11" s="6"/>
      <c r="G11" s="22">
        <v>33575</v>
      </c>
      <c r="H11" s="5"/>
      <c r="I11" s="2"/>
    </row>
    <row r="12" spans="1:9" ht="15">
      <c r="A12" s="38" t="s">
        <v>5</v>
      </c>
      <c r="C12" s="22">
        <f>66258+17916</f>
        <v>84174</v>
      </c>
      <c r="D12" s="78"/>
      <c r="E12" s="22">
        <f>73671+18661</f>
        <v>92332</v>
      </c>
      <c r="F12" s="6"/>
      <c r="G12" s="22">
        <v>84284</v>
      </c>
      <c r="H12" s="5"/>
      <c r="I12" s="2"/>
    </row>
    <row r="13" spans="1:9" ht="15">
      <c r="A13" s="38" t="s">
        <v>6</v>
      </c>
      <c r="C13" s="22">
        <v>20997</v>
      </c>
      <c r="D13" s="78"/>
      <c r="E13" s="22">
        <v>25197</v>
      </c>
      <c r="F13" s="6"/>
      <c r="G13" s="22">
        <v>23003</v>
      </c>
      <c r="H13" s="5"/>
      <c r="I13" s="2"/>
    </row>
    <row r="14" spans="1:9" ht="15">
      <c r="A14" s="38" t="s">
        <v>7</v>
      </c>
      <c r="C14" s="22">
        <v>47114</v>
      </c>
      <c r="D14" s="37"/>
      <c r="E14" s="22">
        <v>53944</v>
      </c>
      <c r="F14" s="6"/>
      <c r="G14" s="22">
        <v>48122</v>
      </c>
      <c r="H14" s="5"/>
      <c r="I14" s="2"/>
    </row>
    <row r="15" spans="1:9" ht="15">
      <c r="A15" s="38" t="s">
        <v>8</v>
      </c>
      <c r="C15" s="22">
        <f>11914+7362</f>
        <v>19276</v>
      </c>
      <c r="D15" s="78"/>
      <c r="E15" s="22">
        <f>8602+4917</f>
        <v>13519</v>
      </c>
      <c r="F15" s="6"/>
      <c r="G15" s="22">
        <v>15559</v>
      </c>
      <c r="H15" s="5"/>
      <c r="I15" s="2"/>
    </row>
    <row r="16" spans="1:9" ht="15">
      <c r="A16" s="38" t="s">
        <v>9</v>
      </c>
      <c r="C16" s="22">
        <f>4301+4784</f>
        <v>9085</v>
      </c>
      <c r="D16" s="78"/>
      <c r="E16" s="22">
        <f>5876+8698</f>
        <v>14574</v>
      </c>
      <c r="F16" s="6"/>
      <c r="G16" s="22">
        <v>10674</v>
      </c>
      <c r="H16" s="5"/>
      <c r="I16" s="2"/>
    </row>
    <row r="17" spans="1:9" ht="15">
      <c r="A17" s="38" t="s">
        <v>10</v>
      </c>
      <c r="C17" s="23">
        <v>46249</v>
      </c>
      <c r="D17" s="78"/>
      <c r="E17" s="23">
        <v>46249</v>
      </c>
      <c r="F17" s="6"/>
      <c r="G17" s="23">
        <v>48750</v>
      </c>
      <c r="H17" s="24"/>
      <c r="I17" s="2"/>
    </row>
    <row r="18" spans="1:9" ht="15">
      <c r="A18" s="39" t="s">
        <v>11</v>
      </c>
      <c r="C18" s="22">
        <f>SUM(C11:C17)</f>
        <v>259995</v>
      </c>
      <c r="D18" s="37"/>
      <c r="E18" s="22">
        <f>SUM(E11:E17)</f>
        <v>279040</v>
      </c>
      <c r="G18" s="22">
        <f>SUM(G11:G17)</f>
        <v>263967</v>
      </c>
      <c r="H18" s="5"/>
      <c r="I18" s="2"/>
    </row>
    <row r="19" spans="1:8" ht="15">
      <c r="A19" s="38"/>
      <c r="C19" s="22"/>
      <c r="D19" s="37"/>
      <c r="E19" s="22"/>
      <c r="G19" s="22"/>
      <c r="H19" s="5"/>
    </row>
    <row r="20" spans="1:8" ht="15">
      <c r="A20" s="38"/>
      <c r="C20" s="22"/>
      <c r="D20" s="37"/>
      <c r="E20" s="22"/>
      <c r="G20" s="22"/>
      <c r="H20" s="5"/>
    </row>
    <row r="21" spans="1:8" ht="25.5" customHeight="1">
      <c r="A21" s="40" t="s">
        <v>12</v>
      </c>
      <c r="C21" s="48">
        <f>C8-C18</f>
        <v>-15489</v>
      </c>
      <c r="D21" s="37"/>
      <c r="E21" s="48">
        <f>E8-E18</f>
        <v>-679</v>
      </c>
      <c r="G21" s="48">
        <f>G8-G18</f>
        <v>2158</v>
      </c>
      <c r="H21" s="5"/>
    </row>
    <row r="22" spans="1:10" ht="13" customHeight="1" thickBot="1">
      <c r="A22" s="21"/>
      <c r="B22" s="17"/>
      <c r="C22" s="34"/>
      <c r="D22" s="17"/>
      <c r="E22" s="34"/>
      <c r="F22" s="17"/>
      <c r="G22" s="15"/>
      <c r="H22" s="8"/>
      <c r="J22" s="3"/>
    </row>
    <row r="23" spans="1:10" ht="13" customHeight="1">
      <c r="A23" s="19"/>
      <c r="C23" s="1"/>
      <c r="E23" s="1"/>
      <c r="H23" s="5"/>
      <c r="J23" s="3"/>
    </row>
    <row r="24" spans="1:8" ht="16.5">
      <c r="A24" s="41" t="s">
        <v>53</v>
      </c>
      <c r="B24" s="7"/>
      <c r="C24" s="49"/>
      <c r="D24" s="7"/>
      <c r="F24" s="7"/>
      <c r="H24" s="5"/>
    </row>
    <row r="25" spans="1:8" ht="12" customHeight="1">
      <c r="A25" s="50"/>
      <c r="B25" s="7"/>
      <c r="C25" s="49"/>
      <c r="D25" s="7"/>
      <c r="F25" s="7"/>
      <c r="H25" s="5"/>
    </row>
    <row r="26" spans="1:9" s="37" customFormat="1" ht="15">
      <c r="A26" s="42" t="s">
        <v>43</v>
      </c>
      <c r="B26" s="29"/>
      <c r="C26" s="22"/>
      <c r="D26" s="29"/>
      <c r="E26" s="22">
        <v>520115</v>
      </c>
      <c r="F26" s="29"/>
      <c r="G26" s="22"/>
      <c r="H26" s="47"/>
      <c r="I26" s="46"/>
    </row>
    <row r="27" spans="1:9" s="37" customFormat="1" ht="15">
      <c r="A27" s="42" t="s">
        <v>44</v>
      </c>
      <c r="E27" s="23">
        <v>34827</v>
      </c>
      <c r="G27" s="28"/>
      <c r="H27" s="76"/>
      <c r="I27" s="22"/>
    </row>
    <row r="28" spans="1:9" s="37" customFormat="1" ht="15">
      <c r="A28" s="43" t="s">
        <v>45</v>
      </c>
      <c r="E28" s="29">
        <f>SUM(E26:E27)</f>
        <v>554942</v>
      </c>
      <c r="G28" s="28"/>
      <c r="H28" s="76"/>
      <c r="I28" s="22"/>
    </row>
    <row r="29" spans="1:9" ht="15">
      <c r="A29" s="52"/>
      <c r="C29" s="1"/>
      <c r="E29" s="4"/>
      <c r="G29" s="10"/>
      <c r="H29" s="51"/>
      <c r="I29" s="2"/>
    </row>
    <row r="30" spans="1:9" ht="15">
      <c r="A30" s="44" t="s">
        <v>13</v>
      </c>
      <c r="B30" s="11"/>
      <c r="D30" s="11"/>
      <c r="F30" s="11"/>
      <c r="G30" s="12"/>
      <c r="H30" s="13"/>
      <c r="I30" s="1"/>
    </row>
    <row r="31" spans="1:9" ht="15">
      <c r="A31" s="38" t="s">
        <v>47</v>
      </c>
      <c r="B31" s="11"/>
      <c r="C31" s="48"/>
      <c r="D31" s="11"/>
      <c r="F31" s="11"/>
      <c r="G31" s="12"/>
      <c r="H31" s="13"/>
      <c r="I31" s="1"/>
    </row>
    <row r="32" spans="1:9" ht="15">
      <c r="A32" s="38" t="s">
        <v>14</v>
      </c>
      <c r="B32" s="11"/>
      <c r="C32" s="22">
        <v>6428</v>
      </c>
      <c r="D32" s="54"/>
      <c r="E32" s="22"/>
      <c r="F32" s="11"/>
      <c r="G32" s="11"/>
      <c r="H32" s="13"/>
      <c r="I32" s="1"/>
    </row>
    <row r="33" spans="1:9" ht="15">
      <c r="A33" s="38" t="s">
        <v>26</v>
      </c>
      <c r="B33" s="11"/>
      <c r="C33" s="22">
        <v>6215</v>
      </c>
      <c r="D33" s="54"/>
      <c r="E33" s="22"/>
      <c r="F33" s="11"/>
      <c r="G33" s="11"/>
      <c r="H33" s="13"/>
      <c r="I33" s="1"/>
    </row>
    <row r="34" spans="1:9" ht="15">
      <c r="A34" s="38" t="s">
        <v>42</v>
      </c>
      <c r="B34" s="11"/>
      <c r="C34" s="81">
        <v>4575</v>
      </c>
      <c r="D34" s="54"/>
      <c r="E34" s="22"/>
      <c r="F34" s="11"/>
      <c r="G34" s="11"/>
      <c r="H34" s="13"/>
      <c r="I34" s="1"/>
    </row>
    <row r="35" spans="1:9" ht="15">
      <c r="A35" s="38" t="s">
        <v>29</v>
      </c>
      <c r="B35" s="11"/>
      <c r="C35" s="81"/>
      <c r="D35" s="54"/>
      <c r="E35" s="22"/>
      <c r="F35" s="11"/>
      <c r="G35" s="11"/>
      <c r="H35" s="13"/>
      <c r="I35" s="1"/>
    </row>
    <row r="36" spans="1:8" ht="15">
      <c r="A36" s="45" t="s">
        <v>15</v>
      </c>
      <c r="B36" s="2"/>
      <c r="C36" s="22"/>
      <c r="D36" s="22"/>
      <c r="E36" s="22">
        <f>SUM(C31:C35)</f>
        <v>17218</v>
      </c>
      <c r="F36" s="2"/>
      <c r="G36" s="10"/>
      <c r="H36" s="14"/>
    </row>
    <row r="37" spans="1:8" ht="15">
      <c r="A37" s="38"/>
      <c r="C37" s="37"/>
      <c r="D37" s="37"/>
      <c r="E37" s="22"/>
      <c r="G37" s="12"/>
      <c r="H37" s="13"/>
    </row>
    <row r="38" spans="1:8" ht="15">
      <c r="A38" s="44" t="s">
        <v>16</v>
      </c>
      <c r="B38" s="11"/>
      <c r="D38" s="11"/>
      <c r="F38" s="11"/>
      <c r="G38" s="12"/>
      <c r="H38" s="13"/>
    </row>
    <row r="39" spans="1:8" ht="15">
      <c r="A39" s="38" t="s">
        <v>46</v>
      </c>
      <c r="B39" s="11"/>
      <c r="C39" s="22">
        <v>15489</v>
      </c>
      <c r="D39" s="11"/>
      <c r="F39" s="11"/>
      <c r="G39" s="12"/>
      <c r="H39" s="13"/>
    </row>
    <row r="40" spans="1:8" ht="13.5" customHeight="1">
      <c r="A40" s="38" t="s">
        <v>25</v>
      </c>
      <c r="B40" s="11"/>
      <c r="C40" s="22">
        <v>25550</v>
      </c>
      <c r="D40" s="11"/>
      <c r="F40" s="11"/>
      <c r="G40" s="1"/>
      <c r="H40" s="14"/>
    </row>
    <row r="41" spans="1:8" ht="12.5">
      <c r="A41" s="38" t="s">
        <v>22</v>
      </c>
      <c r="C41" s="22">
        <v>4598</v>
      </c>
      <c r="D41" s="11"/>
      <c r="F41" s="11"/>
      <c r="G41" s="28"/>
      <c r="H41" s="71"/>
    </row>
    <row r="42" spans="1:8" ht="12.5">
      <c r="A42" s="38" t="s">
        <v>48</v>
      </c>
      <c r="C42" s="22">
        <v>22095</v>
      </c>
      <c r="D42" s="11"/>
      <c r="F42" s="11"/>
      <c r="G42" s="28" t="s">
        <v>55</v>
      </c>
      <c r="H42" s="71"/>
    </row>
    <row r="43" spans="1:9" ht="15">
      <c r="A43" s="45" t="s">
        <v>18</v>
      </c>
      <c r="B43" s="2"/>
      <c r="D43" s="2"/>
      <c r="E43" s="22">
        <f>SUM(C39:C42)</f>
        <v>67732</v>
      </c>
      <c r="F43" s="2"/>
      <c r="G43" s="30" t="s">
        <v>19</v>
      </c>
      <c r="H43" s="31">
        <v>381505</v>
      </c>
      <c r="I43" s="1"/>
    </row>
    <row r="44" spans="1:8" ht="15">
      <c r="A44" s="38"/>
      <c r="B44" s="11"/>
      <c r="D44" s="11"/>
      <c r="F44" s="11"/>
      <c r="G44" s="30" t="s">
        <v>23</v>
      </c>
      <c r="H44" s="32">
        <v>0</v>
      </c>
    </row>
    <row r="45" spans="1:8" ht="15">
      <c r="A45" s="38"/>
      <c r="B45" s="11"/>
      <c r="D45" s="11"/>
      <c r="E45" s="22"/>
      <c r="F45" s="11"/>
      <c r="G45" s="30" t="s">
        <v>24</v>
      </c>
      <c r="H45" s="32">
        <v>94779</v>
      </c>
    </row>
    <row r="46" spans="1:8" ht="15">
      <c r="A46" s="38"/>
      <c r="B46" s="11"/>
      <c r="D46" s="11"/>
      <c r="E46" s="22"/>
      <c r="F46" s="11"/>
      <c r="G46" s="30" t="s">
        <v>20</v>
      </c>
      <c r="H46" s="32">
        <v>23187</v>
      </c>
    </row>
    <row r="47" spans="1:8" ht="15">
      <c r="A47" s="38"/>
      <c r="C47" s="1"/>
      <c r="E47" s="23"/>
      <c r="G47" s="30" t="s">
        <v>21</v>
      </c>
      <c r="H47" s="33">
        <v>4957</v>
      </c>
    </row>
    <row r="48" spans="1:10" ht="15">
      <c r="A48" s="43" t="s">
        <v>54</v>
      </c>
      <c r="B48" s="4"/>
      <c r="D48" s="4"/>
      <c r="E48" s="55">
        <f>E28+E36-E43</f>
        <v>504428</v>
      </c>
      <c r="F48" s="72"/>
      <c r="G48" s="56" t="s">
        <v>17</v>
      </c>
      <c r="H48" s="57">
        <f>SUM(H43:H47)</f>
        <v>504428</v>
      </c>
      <c r="I48" s="58"/>
      <c r="J48" s="59"/>
    </row>
    <row r="49" spans="1:10" ht="6.75" customHeight="1">
      <c r="A49" s="52"/>
      <c r="B49" s="4"/>
      <c r="D49" s="4"/>
      <c r="E49" s="72"/>
      <c r="F49" s="72"/>
      <c r="G49" s="70"/>
      <c r="H49" s="73"/>
      <c r="I49" s="58"/>
      <c r="J49" s="60"/>
    </row>
    <row r="50" spans="1:8" ht="31.5" customHeight="1">
      <c r="A50" s="52"/>
      <c r="C50" s="82" t="s">
        <v>27</v>
      </c>
      <c r="D50" s="82"/>
      <c r="E50" s="82"/>
      <c r="F50" s="74"/>
      <c r="G50" s="1"/>
      <c r="H50" s="75"/>
    </row>
    <row r="51" spans="1:8" ht="8.5" customHeight="1" thickBot="1">
      <c r="A51" s="20"/>
      <c r="B51" s="16"/>
      <c r="C51" s="16"/>
      <c r="D51" s="16"/>
      <c r="E51" s="16"/>
      <c r="F51" s="16"/>
      <c r="G51" s="15"/>
      <c r="H51" s="8"/>
    </row>
    <row r="52" ht="11" customHeight="1"/>
    <row r="53" spans="1:9" s="37" customFormat="1" ht="15">
      <c r="A53" s="37" t="s">
        <v>41</v>
      </c>
      <c r="C53" s="37" t="s">
        <v>34</v>
      </c>
      <c r="G53" s="37" t="s">
        <v>34</v>
      </c>
      <c r="I53" s="46"/>
    </row>
    <row r="54" spans="1:9" s="37" customFormat="1" ht="15">
      <c r="A54" s="37" t="s">
        <v>31</v>
      </c>
      <c r="C54" s="37" t="s">
        <v>35</v>
      </c>
      <c r="G54" s="37" t="s">
        <v>38</v>
      </c>
      <c r="I54" s="46"/>
    </row>
    <row r="55" spans="1:9" s="37" customFormat="1" ht="15">
      <c r="A55" s="37" t="s">
        <v>32</v>
      </c>
      <c r="C55" s="37" t="s">
        <v>36</v>
      </c>
      <c r="G55" s="37" t="s">
        <v>39</v>
      </c>
      <c r="I55" s="46"/>
    </row>
    <row r="56" spans="1:9" s="37" customFormat="1" ht="15">
      <c r="A56" s="37" t="s">
        <v>33</v>
      </c>
      <c r="C56" s="37" t="s">
        <v>37</v>
      </c>
      <c r="G56" s="37" t="s">
        <v>40</v>
      </c>
      <c r="I56" s="46"/>
    </row>
    <row r="57" spans="3:9" s="37" customFormat="1" ht="15">
      <c r="C57" s="22"/>
      <c r="E57" s="22"/>
      <c r="G57" s="22"/>
      <c r="H57" s="77"/>
      <c r="I57" s="46"/>
    </row>
    <row r="58" spans="7:9" s="37" customFormat="1" ht="15">
      <c r="G58" s="22"/>
      <c r="H58" s="77"/>
      <c r="I58" s="46"/>
    </row>
    <row r="59" spans="3:5" ht="15">
      <c r="C59" s="1"/>
      <c r="E59" s="1"/>
    </row>
    <row r="60" spans="3:5" ht="15">
      <c r="C60" s="1"/>
      <c r="E60" s="1"/>
    </row>
    <row r="61" spans="3:5" ht="15">
      <c r="C61" s="1"/>
      <c r="E61" s="1"/>
    </row>
    <row r="62" ht="15">
      <c r="C62" s="11"/>
    </row>
  </sheetData>
  <mergeCells count="1">
    <mergeCell ref="C50:E50"/>
  </mergeCells>
  <printOptions/>
  <pageMargins left="0.5" right="0" top="0.75" bottom="0.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>Lisa B</cp:lastModifiedBy>
  <cp:lastPrinted>2019-10-10T20:29:48Z</cp:lastPrinted>
  <dcterms:created xsi:type="dcterms:W3CDTF">2012-10-11T17:47:36Z</dcterms:created>
  <dcterms:modified xsi:type="dcterms:W3CDTF">2019-10-10T20:30:38Z</dcterms:modified>
  <cp:category/>
  <cp:version/>
  <cp:contentType/>
  <cp:contentStatus/>
</cp:coreProperties>
</file>