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updateLinks="never" codeName="ThisWorkbook" defaultThemeVersion="124226"/>
  <mc:AlternateContent xmlns:mc="http://schemas.openxmlformats.org/markup-compatibility/2006">
    <mc:Choice Requires="x15">
      <x15ac:absPath xmlns:x15ac="http://schemas.microsoft.com/office/spreadsheetml/2010/11/ac" url="C:\Users\maburgos\OneDrive - Roman Catholic Church in Puerto Rico\Documents\"/>
    </mc:Choice>
  </mc:AlternateContent>
  <xr:revisionPtr revIDLastSave="0" documentId="8_{1C387512-01EA-46A3-B448-10EDD773305F}" xr6:coauthVersionLast="47" xr6:coauthVersionMax="47" xr10:uidLastSave="{00000000-0000-0000-0000-000000000000}"/>
  <bookViews>
    <workbookView xWindow="-120" yWindow="-120" windowWidth="20730" windowHeight="11160" xr2:uid="{00000000-000D-0000-FFFF-FFFF00000000}"/>
  </bookViews>
  <sheets>
    <sheet name="1 FO-Ingresos" sheetId="1" r:id="rId1"/>
    <sheet name="2 FO-Ventas y Costo" sheetId="67" r:id="rId2"/>
    <sheet name="3 FO-Erogaciones" sheetId="23" r:id="rId3"/>
    <sheet name="4 FE-Resumen" sheetId="3" r:id="rId4"/>
    <sheet name="5 FE#1-Adic,Erog" sheetId="11" r:id="rId5"/>
    <sheet name="6 FE#1-Restr,Activ" sheetId="12" r:id="rId6"/>
    <sheet name="5 FE#2-Adic,Erog" sheetId="48" r:id="rId7"/>
    <sheet name="6 FE#2-Restr,Activ" sheetId="49" r:id="rId8"/>
    <sheet name="5 FE#3-Adic, Erog" sheetId="74" r:id="rId9"/>
    <sheet name="6 FE#3-Restr,Activ" sheetId="75" r:id="rId10"/>
    <sheet name="5 FE#4-Adic,Erog" sheetId="52" r:id="rId11"/>
    <sheet name="6 FE#4-Restr,Activ" sheetId="53" r:id="rId12"/>
    <sheet name="5 FE#5-Adic,Erog" sheetId="71" r:id="rId13"/>
    <sheet name="6 FE#5-Restr,Activ" sheetId="51" r:id="rId14"/>
    <sheet name="5 FE#6-Adic,Erog" sheetId="72" r:id="rId15"/>
    <sheet name="6 FE#6-Restr,Activ" sheetId="73" r:id="rId16"/>
    <sheet name="5 FE#7-Adic,Erog" sheetId="56" r:id="rId17"/>
    <sheet name="6 FE#7-Restr,Activ" sheetId="57" r:id="rId18"/>
    <sheet name="5 FE#8-Adic,Erog" sheetId="60" r:id="rId19"/>
    <sheet name="6 FE#8-Restr,Activ" sheetId="61" r:id="rId20"/>
    <sheet name="5 FE#9-Adic,Erog" sheetId="62" r:id="rId21"/>
    <sheet name="6 FE#9-Restr,Activ" sheetId="63" r:id="rId22"/>
    <sheet name="7 Colectas y Fondos" sheetId="22" r:id="rId23"/>
    <sheet name="8 Movimiento total fondos" sheetId="21" r:id="rId24"/>
    <sheet name="9 Distribucion por cuentas" sheetId="5" r:id="rId25"/>
    <sheet name="10 Acreedores y Deudores Extern" sheetId="7" r:id="rId26"/>
    <sheet name="11 Detalle Acreedores Internos" sheetId="17" r:id="rId27"/>
    <sheet name="12 Detalle Deudores Internos" sheetId="19" r:id="rId28"/>
    <sheet name="13 Detalle Cuentas por pagar" sheetId="13" r:id="rId29"/>
    <sheet name="14 Detalle Salarios, Honorarios" sheetId="20" r:id="rId30"/>
    <sheet name="15 Inventario" sheetId="16" r:id="rId31"/>
    <sheet name="16 Consejo Económico" sheetId="14" r:id="rId32"/>
    <sheet name="17 Cómputos" sheetId="8" r:id="rId33"/>
    <sheet name="18 Anejo AJ Encas 1 a 4 " sheetId="66" r:id="rId34"/>
    <sheet name="19 Anejo AJ Encas 5 a 7" sheetId="68" r:id="rId35"/>
    <sheet name="20 Anejo AJ Encas 8 a 10" sheetId="69" r:id="rId36"/>
    <sheet name="21 Anejo AJ Encas 11 a 13" sheetId="70" r:id="rId37"/>
  </sheets>
  <externalReferences>
    <externalReference r:id="rId38"/>
  </externalReferences>
  <definedNames>
    <definedName name="_xlnm.Print_Area" localSheetId="0">'1 FO-Ingresos'!$A$1:$M$51</definedName>
    <definedName name="_xlnm.Print_Area" localSheetId="25">'10 Acreedores y Deudores Extern'!$A$1:$M$76</definedName>
    <definedName name="_xlnm.Print_Area" localSheetId="26">'11 Detalle Acreedores Internos'!$A$1:$T$21</definedName>
    <definedName name="_xlnm.Print_Area" localSheetId="27">'12 Detalle Deudores Internos'!$A$1:$Q$19</definedName>
    <definedName name="_xlnm.Print_Area" localSheetId="28">'13 Detalle Cuentas por pagar'!$A$1:$K$37</definedName>
    <definedName name="_xlnm.Print_Area" localSheetId="29">'14 Detalle Salarios, Honorarios'!$A$1:$N$39</definedName>
    <definedName name="_xlnm.Print_Area" localSheetId="30">'15 Inventario'!$A$1:$L$35</definedName>
    <definedName name="_xlnm.Print_Area" localSheetId="31">'16 Consejo Económico'!$A$1:$L$42</definedName>
    <definedName name="_xlnm.Print_Area" localSheetId="32">'17 Cómputos'!$A$1:$I$40</definedName>
    <definedName name="_xlnm.Print_Area" localSheetId="33">'18 Anejo AJ Encas 1 a 4 '!$A$10:$O$47</definedName>
    <definedName name="_xlnm.Print_Area" localSheetId="35">'20 Anejo AJ Encas 8 a 10'!$A$10:$O$52</definedName>
    <definedName name="_xlnm.Print_Area" localSheetId="36">'21 Anejo AJ Encas 11 a 13'!$A$1:$O$27</definedName>
    <definedName name="_xlnm.Print_Area" localSheetId="2">'3 FO-Erogaciones'!$A$1:$J$69</definedName>
    <definedName name="_xlnm.Print_Area" localSheetId="3">'4 FE-Resumen'!$A$1:$O$49</definedName>
    <definedName name="_xlnm.Print_Area" localSheetId="4">'5 FE#1-Adic,Erog'!$A$1:$L$73</definedName>
    <definedName name="_xlnm.Print_Area" localSheetId="6">'5 FE#2-Adic,Erog'!$A$1:$L$63</definedName>
    <definedName name="_xlnm.Print_Area" localSheetId="8">'5 FE#3-Adic, Erog'!$A$1:$L$63</definedName>
    <definedName name="_xlnm.Print_Area" localSheetId="10">'5 FE#4-Adic,Erog'!$A$1:$L$56</definedName>
    <definedName name="_xlnm.Print_Area" localSheetId="12">'5 FE#5-Adic,Erog'!$A$1:$L$73</definedName>
    <definedName name="_xlnm.Print_Area" localSheetId="14">'5 FE#6-Adic,Erog'!$A$1:$L$63</definedName>
    <definedName name="_xlnm.Print_Area" localSheetId="16">'5 FE#7-Adic,Erog'!$A$1:$L$38</definedName>
    <definedName name="_xlnm.Print_Area" localSheetId="18">'5 FE#8-Adic,Erog'!$A$1:$L$40</definedName>
    <definedName name="_xlnm.Print_Area" localSheetId="20">'5 FE#9-Adic,Erog'!$A$1:$L$39</definedName>
    <definedName name="_xlnm.Print_Area" localSheetId="5">'6 FE#1-Restr,Activ'!$A$1:$M$23</definedName>
    <definedName name="_xlnm.Print_Area" localSheetId="7">'6 FE#2-Restr,Activ'!$A$1:$M$23</definedName>
    <definedName name="_xlnm.Print_Area" localSheetId="9">'6 FE#3-Restr,Activ'!$A$1:$M$23</definedName>
    <definedName name="_xlnm.Print_Area" localSheetId="11">'6 FE#4-Restr,Activ'!$A$1:$M$23</definedName>
    <definedName name="_xlnm.Print_Area" localSheetId="13">'6 FE#5-Restr,Activ'!$A$1:$M$23</definedName>
    <definedName name="_xlnm.Print_Area" localSheetId="15">'6 FE#6-Restr,Activ'!$A$1:$M$23</definedName>
    <definedName name="_xlnm.Print_Area" localSheetId="17">'6 FE#7-Restr,Activ'!$A$1:$M$23</definedName>
    <definedName name="_xlnm.Print_Area" localSheetId="19">'6 FE#8-Restr,Activ'!$A$1:$M$23</definedName>
    <definedName name="_xlnm.Print_Area" localSheetId="21">'6 FE#9-Restr,Activ'!$A$1:$M$23</definedName>
    <definedName name="_xlnm.Print_Area" localSheetId="22">'7 Colectas y Fondos'!$A$1:$O$52</definedName>
    <definedName name="_xlnm.Print_Area" localSheetId="23">'8 Movimiento total fondos'!$A$1:$N$35</definedName>
    <definedName name="_xlnm.Print_Area" localSheetId="24">'9 Distribucion por cuentas'!$A$1:$M$36</definedName>
    <definedName name="_xlnm.Print_Titles" localSheetId="25">'10 Acreedores y Deudores Extern'!$1:$7</definedName>
    <definedName name="_xlnm.Print_Titles" localSheetId="33">'18 Anejo AJ Encas 1 a 4 '!$1:$9</definedName>
    <definedName name="_xlnm.Print_Titles" localSheetId="35">'20 Anejo AJ Encas 8 a 10'!$1:$9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42" i="66" l="1"/>
  <c r="K4" i="67" l="1"/>
  <c r="G4" i="23"/>
  <c r="L8" i="75"/>
  <c r="K29" i="62"/>
  <c r="M33" i="3" s="1"/>
  <c r="K23" i="62"/>
  <c r="K33" i="3" s="1"/>
  <c r="K29" i="60"/>
  <c r="M32" i="3" s="1"/>
  <c r="K23" i="60"/>
  <c r="K32" i="3" s="1"/>
  <c r="K54" i="72"/>
  <c r="N18" i="3" s="1"/>
  <c r="K48" i="72"/>
  <c r="M18" i="3" s="1"/>
  <c r="K34" i="72"/>
  <c r="L18" i="3"/>
  <c r="K29" i="72"/>
  <c r="K18" i="3" s="1"/>
  <c r="K64" i="71"/>
  <c r="N17" i="3" s="1"/>
  <c r="K34" i="71"/>
  <c r="L17" i="3" s="1"/>
  <c r="K29" i="71"/>
  <c r="K17" i="3" s="1"/>
  <c r="K47" i="52"/>
  <c r="N16" i="3" s="1"/>
  <c r="K34" i="52"/>
  <c r="L16" i="3" s="1"/>
  <c r="K29" i="52"/>
  <c r="K16" i="3" s="1"/>
  <c r="A10" i="75"/>
  <c r="A8" i="75"/>
  <c r="J13" i="75"/>
  <c r="K5" i="75"/>
  <c r="A5" i="75"/>
  <c r="L2" i="75"/>
  <c r="K54" i="74"/>
  <c r="N15" i="3" s="1"/>
  <c r="K34" i="74"/>
  <c r="L15" i="3" s="1"/>
  <c r="K54" i="48"/>
  <c r="N14" i="3" s="1"/>
  <c r="K29" i="48"/>
  <c r="K14" i="3" s="1"/>
  <c r="K34" i="48"/>
  <c r="L14" i="3" s="1"/>
  <c r="K64" i="11"/>
  <c r="N13" i="3" s="1"/>
  <c r="K34" i="11"/>
  <c r="L13" i="3" s="1"/>
  <c r="K48" i="74"/>
  <c r="M15" i="3" s="1"/>
  <c r="K29" i="74"/>
  <c r="K15" i="3" s="1"/>
  <c r="F13" i="74"/>
  <c r="K5" i="74"/>
  <c r="A5" i="74"/>
  <c r="K2" i="74"/>
  <c r="G38" i="20"/>
  <c r="G39" i="20" s="1"/>
  <c r="G18" i="20"/>
  <c r="G19" i="20" s="1"/>
  <c r="N2" i="70"/>
  <c r="N2" i="69"/>
  <c r="N2" i="68"/>
  <c r="J13" i="73"/>
  <c r="A10" i="73"/>
  <c r="L8" i="73"/>
  <c r="A8" i="73"/>
  <c r="K5" i="73"/>
  <c r="A5" i="73"/>
  <c r="L2" i="73"/>
  <c r="F13" i="72"/>
  <c r="E13" i="73" s="1"/>
  <c r="K5" i="72"/>
  <c r="A5" i="72"/>
  <c r="K2" i="72"/>
  <c r="J13" i="51"/>
  <c r="G13" i="8"/>
  <c r="A10" i="51"/>
  <c r="L8" i="51"/>
  <c r="A8" i="51"/>
  <c r="K58" i="71"/>
  <c r="M17" i="3" s="1"/>
  <c r="F13" i="71"/>
  <c r="E13" i="51" s="1"/>
  <c r="K5" i="71"/>
  <c r="A5" i="71"/>
  <c r="K2" i="71"/>
  <c r="K35" i="1"/>
  <c r="G11" i="8" s="1"/>
  <c r="K34" i="1"/>
  <c r="G10" i="8" s="1"/>
  <c r="N16" i="68"/>
  <c r="L38" i="20"/>
  <c r="L39" i="20" s="1"/>
  <c r="I38" i="20"/>
  <c r="I39" i="20" s="1"/>
  <c r="M2" i="67"/>
  <c r="A5" i="67"/>
  <c r="K5" i="67"/>
  <c r="G12" i="8"/>
  <c r="S5" i="17"/>
  <c r="A5" i="17"/>
  <c r="T2" i="17"/>
  <c r="R21" i="17"/>
  <c r="R20" i="17"/>
  <c r="R19" i="17"/>
  <c r="R17" i="17"/>
  <c r="R16" i="17"/>
  <c r="R15" i="17"/>
  <c r="H73" i="7"/>
  <c r="H64" i="7"/>
  <c r="H55" i="7"/>
  <c r="H44" i="7"/>
  <c r="H35" i="7"/>
  <c r="H26" i="7"/>
  <c r="H17" i="7"/>
  <c r="N46" i="68"/>
  <c r="N45" i="68"/>
  <c r="N44" i="68"/>
  <c r="N43" i="68"/>
  <c r="N42" i="68"/>
  <c r="N41" i="68"/>
  <c r="N40" i="68"/>
  <c r="N39" i="68"/>
  <c r="N38" i="68"/>
  <c r="N37" i="68"/>
  <c r="N36" i="68"/>
  <c r="N35" i="68"/>
  <c r="N34" i="68"/>
  <c r="N33" i="68"/>
  <c r="N29" i="68"/>
  <c r="N28" i="68"/>
  <c r="N27" i="68"/>
  <c r="N26" i="68"/>
  <c r="N25" i="68"/>
  <c r="N24" i="68"/>
  <c r="N23" i="68"/>
  <c r="M18" i="20"/>
  <c r="M19" i="20"/>
  <c r="N38" i="20"/>
  <c r="N39" i="20" s="1"/>
  <c r="M38" i="20"/>
  <c r="M39" i="20" s="1"/>
  <c r="J38" i="20"/>
  <c r="J39" i="20" s="1"/>
  <c r="H38" i="20"/>
  <c r="H39" i="20" s="1"/>
  <c r="I18" i="20"/>
  <c r="I19" i="20" s="1"/>
  <c r="L16" i="5"/>
  <c r="K16" i="5"/>
  <c r="J16" i="5"/>
  <c r="M15" i="5"/>
  <c r="M14" i="5"/>
  <c r="K48" i="48"/>
  <c r="M14" i="3" s="1"/>
  <c r="K58" i="11"/>
  <c r="M13" i="3"/>
  <c r="K2" i="62"/>
  <c r="K2" i="60"/>
  <c r="K2" i="56"/>
  <c r="K2" i="52"/>
  <c r="K30" i="56"/>
  <c r="M31" i="3" s="1"/>
  <c r="K23" i="56"/>
  <c r="K31" i="3" s="1"/>
  <c r="K41" i="52"/>
  <c r="M16" i="3" s="1"/>
  <c r="L2" i="63"/>
  <c r="L2" i="61"/>
  <c r="L2" i="57"/>
  <c r="L2" i="53"/>
  <c r="L2" i="51"/>
  <c r="L2" i="49"/>
  <c r="K2" i="48"/>
  <c r="N47" i="69"/>
  <c r="N48" i="69"/>
  <c r="N49" i="69"/>
  <c r="K38" i="20"/>
  <c r="K39" i="20" s="1"/>
  <c r="F38" i="20"/>
  <c r="F39" i="20" s="1"/>
  <c r="N18" i="20"/>
  <c r="N19" i="20" s="1"/>
  <c r="L18" i="20"/>
  <c r="L19" i="20" s="1"/>
  <c r="J18" i="20"/>
  <c r="J19" i="20"/>
  <c r="K18" i="20"/>
  <c r="K19" i="20" s="1"/>
  <c r="H18" i="20"/>
  <c r="H19" i="20" s="1"/>
  <c r="F18" i="20"/>
  <c r="F19" i="20" s="1"/>
  <c r="N11" i="69"/>
  <c r="N12" i="69"/>
  <c r="N13" i="69"/>
  <c r="N14" i="69"/>
  <c r="N15" i="69"/>
  <c r="N16" i="69"/>
  <c r="N17" i="69"/>
  <c r="N21" i="69"/>
  <c r="N22" i="69"/>
  <c r="N23" i="69"/>
  <c r="N24" i="69"/>
  <c r="N25" i="69"/>
  <c r="N26" i="69"/>
  <c r="N27" i="69"/>
  <c r="N28" i="69"/>
  <c r="N29" i="69"/>
  <c r="N30" i="69"/>
  <c r="N31" i="69"/>
  <c r="N32" i="69"/>
  <c r="N33" i="69"/>
  <c r="N34" i="69"/>
  <c r="N35" i="69"/>
  <c r="N36" i="69"/>
  <c r="N37" i="69"/>
  <c r="N38" i="69"/>
  <c r="N39" i="69"/>
  <c r="N40" i="69"/>
  <c r="N41" i="69"/>
  <c r="N42" i="69"/>
  <c r="N43" i="69"/>
  <c r="L20" i="66"/>
  <c r="N20" i="66" s="1"/>
  <c r="L22" i="70" s="1"/>
  <c r="N17" i="66"/>
  <c r="N18" i="66"/>
  <c r="N19" i="66"/>
  <c r="N11" i="66"/>
  <c r="N12" i="66"/>
  <c r="N13" i="66"/>
  <c r="N26" i="66"/>
  <c r="N27" i="66"/>
  <c r="N28" i="66"/>
  <c r="N29" i="66"/>
  <c r="N30" i="66"/>
  <c r="N31" i="66"/>
  <c r="N11" i="68"/>
  <c r="N12" i="68"/>
  <c r="N13" i="68"/>
  <c r="N14" i="68"/>
  <c r="N15" i="68"/>
  <c r="N17" i="68"/>
  <c r="L44" i="66"/>
  <c r="N44" i="66" s="1"/>
  <c r="N35" i="66"/>
  <c r="N36" i="66"/>
  <c r="N37" i="66"/>
  <c r="N38" i="66"/>
  <c r="N39" i="66"/>
  <c r="N40" i="66"/>
  <c r="N41" i="66"/>
  <c r="N43" i="66"/>
  <c r="K20" i="67"/>
  <c r="I24" i="1" s="1"/>
  <c r="M20" i="67"/>
  <c r="J24" i="1" s="1"/>
  <c r="I18" i="23"/>
  <c r="K20" i="21" s="1"/>
  <c r="N20" i="21" s="1"/>
  <c r="I29" i="23"/>
  <c r="K21" i="21" s="1"/>
  <c r="N21" i="21" s="1"/>
  <c r="I39" i="23"/>
  <c r="K22" i="21" s="1"/>
  <c r="N22" i="21" s="1"/>
  <c r="I68" i="23"/>
  <c r="K23" i="21"/>
  <c r="N23" i="21" s="1"/>
  <c r="I33" i="16"/>
  <c r="B38" i="16" s="1"/>
  <c r="J33" i="16"/>
  <c r="B39" i="16" s="1"/>
  <c r="I21" i="16"/>
  <c r="B36" i="16" s="1"/>
  <c r="J21" i="16"/>
  <c r="B37" i="16" s="1"/>
  <c r="L5" i="70"/>
  <c r="A5" i="70"/>
  <c r="L51" i="69"/>
  <c r="J51" i="69"/>
  <c r="L45" i="69"/>
  <c r="J45" i="69"/>
  <c r="L19" i="69"/>
  <c r="J19" i="69"/>
  <c r="L5" i="69"/>
  <c r="A5" i="69"/>
  <c r="L48" i="68"/>
  <c r="J48" i="68"/>
  <c r="L31" i="68"/>
  <c r="J31" i="68"/>
  <c r="L19" i="68"/>
  <c r="J19" i="68"/>
  <c r="L5" i="68"/>
  <c r="A5" i="68"/>
  <c r="Q70" i="1"/>
  <c r="K9" i="21"/>
  <c r="J25" i="3"/>
  <c r="J45" i="3" s="1"/>
  <c r="L9" i="21" s="1"/>
  <c r="J43" i="3"/>
  <c r="L24" i="22"/>
  <c r="L36" i="22"/>
  <c r="L43" i="22"/>
  <c r="L50" i="22"/>
  <c r="M24" i="22"/>
  <c r="M36" i="22"/>
  <c r="M43" i="22"/>
  <c r="M50" i="22"/>
  <c r="N24" i="22"/>
  <c r="N36" i="22"/>
  <c r="N43" i="22"/>
  <c r="N50" i="22"/>
  <c r="J46" i="66"/>
  <c r="L33" i="66"/>
  <c r="J33" i="66"/>
  <c r="J22" i="66"/>
  <c r="L15" i="66"/>
  <c r="J15" i="66"/>
  <c r="L5" i="66"/>
  <c r="N2" i="66"/>
  <c r="A5" i="66"/>
  <c r="F13" i="62"/>
  <c r="E13" i="63" s="1"/>
  <c r="J13" i="63"/>
  <c r="A10" i="63"/>
  <c r="L8" i="63"/>
  <c r="A8" i="63"/>
  <c r="F13" i="60"/>
  <c r="E13" i="61" s="1"/>
  <c r="J13" i="61"/>
  <c r="A10" i="61"/>
  <c r="L8" i="61"/>
  <c r="A8" i="61"/>
  <c r="F13" i="56"/>
  <c r="E13" i="57" s="1"/>
  <c r="J13" i="57"/>
  <c r="A10" i="57"/>
  <c r="L8" i="57"/>
  <c r="A8" i="57"/>
  <c r="F13" i="52"/>
  <c r="E13" i="53" s="1"/>
  <c r="J13" i="53"/>
  <c r="A10" i="53"/>
  <c r="L8" i="53"/>
  <c r="A8" i="53"/>
  <c r="F13" i="48"/>
  <c r="E13" i="75" s="1"/>
  <c r="J13" i="49"/>
  <c r="A10" i="49"/>
  <c r="L8" i="49"/>
  <c r="A8" i="49"/>
  <c r="F13" i="11"/>
  <c r="E13" i="12" s="1"/>
  <c r="A5" i="63"/>
  <c r="K5" i="63"/>
  <c r="A5" i="62"/>
  <c r="K5" i="62"/>
  <c r="A5" i="61"/>
  <c r="K5" i="61"/>
  <c r="A5" i="60"/>
  <c r="K5" i="60"/>
  <c r="A5" i="57"/>
  <c r="K5" i="57"/>
  <c r="A5" i="56"/>
  <c r="K5" i="56"/>
  <c r="A5" i="53"/>
  <c r="K5" i="53"/>
  <c r="A5" i="52"/>
  <c r="K5" i="52"/>
  <c r="A5" i="51"/>
  <c r="K5" i="51"/>
  <c r="A5" i="49"/>
  <c r="K5" i="49"/>
  <c r="A5" i="48"/>
  <c r="K5" i="48"/>
  <c r="J21" i="5"/>
  <c r="K21" i="5"/>
  <c r="L21" i="5"/>
  <c r="J26" i="5"/>
  <c r="K26" i="5"/>
  <c r="L26" i="5"/>
  <c r="J32" i="5"/>
  <c r="K32" i="5"/>
  <c r="L32" i="5"/>
  <c r="L8" i="12"/>
  <c r="A8" i="12"/>
  <c r="A10" i="12"/>
  <c r="J13" i="12"/>
  <c r="A5" i="23"/>
  <c r="M2" i="20"/>
  <c r="M5" i="20"/>
  <c r="A5" i="20"/>
  <c r="H5" i="23"/>
  <c r="I2" i="23"/>
  <c r="A5" i="21"/>
  <c r="M5" i="21"/>
  <c r="N2" i="21"/>
  <c r="A5" i="22"/>
  <c r="N5" i="22"/>
  <c r="O2" i="22"/>
  <c r="O12" i="22"/>
  <c r="O13" i="22"/>
  <c r="O14" i="22"/>
  <c r="O15" i="22"/>
  <c r="O16" i="22"/>
  <c r="O17" i="22"/>
  <c r="O18" i="22"/>
  <c r="O19" i="22"/>
  <c r="O20" i="22"/>
  <c r="O21" i="22"/>
  <c r="O22" i="22"/>
  <c r="O23" i="22"/>
  <c r="O26" i="22"/>
  <c r="O27" i="22"/>
  <c r="O28" i="22"/>
  <c r="O29" i="22"/>
  <c r="O30" i="22"/>
  <c r="O31" i="22"/>
  <c r="O32" i="22"/>
  <c r="O33" i="22"/>
  <c r="O34" i="22"/>
  <c r="O35" i="22"/>
  <c r="O38" i="22"/>
  <c r="O39" i="22"/>
  <c r="O40" i="22"/>
  <c r="O41" i="22"/>
  <c r="O42" i="22"/>
  <c r="O45" i="22"/>
  <c r="O46" i="22"/>
  <c r="O47" i="22"/>
  <c r="O48" i="22"/>
  <c r="O49" i="22"/>
  <c r="I2" i="8"/>
  <c r="L2" i="14"/>
  <c r="L11" i="16"/>
  <c r="L12" i="16"/>
  <c r="L13" i="16"/>
  <c r="L14" i="16"/>
  <c r="L15" i="16"/>
  <c r="L16" i="16"/>
  <c r="L17" i="16"/>
  <c r="L18" i="16"/>
  <c r="L19" i="16"/>
  <c r="L20" i="16"/>
  <c r="L23" i="16"/>
  <c r="L24" i="16"/>
  <c r="L25" i="16"/>
  <c r="L26" i="16"/>
  <c r="L27" i="16"/>
  <c r="L28" i="16"/>
  <c r="L29" i="16"/>
  <c r="L30" i="16"/>
  <c r="L31" i="16"/>
  <c r="L32" i="16"/>
  <c r="H21" i="16"/>
  <c r="H33" i="16"/>
  <c r="H34" i="16" s="1"/>
  <c r="L2" i="16"/>
  <c r="F32" i="13"/>
  <c r="K2" i="13"/>
  <c r="Q2" i="19"/>
  <c r="A5" i="19"/>
  <c r="P5" i="19"/>
  <c r="L2" i="7"/>
  <c r="M30" i="5"/>
  <c r="M31" i="5"/>
  <c r="M29" i="5"/>
  <c r="M28" i="5"/>
  <c r="M25" i="5"/>
  <c r="M24" i="5"/>
  <c r="M23" i="5"/>
  <c r="M20" i="5"/>
  <c r="M19" i="5"/>
  <c r="M18" i="5"/>
  <c r="M2" i="5"/>
  <c r="L2" i="12"/>
  <c r="K2" i="11"/>
  <c r="O24" i="3"/>
  <c r="O23" i="3"/>
  <c r="O22" i="3"/>
  <c r="O21" i="3"/>
  <c r="O20" i="3"/>
  <c r="O19" i="3"/>
  <c r="O2" i="3"/>
  <c r="N5" i="3"/>
  <c r="A5" i="16"/>
  <c r="L5" i="16"/>
  <c r="I4" i="8"/>
  <c r="L5" i="14"/>
  <c r="K5" i="13"/>
  <c r="A5" i="3"/>
  <c r="A4" i="8"/>
  <c r="L5" i="7"/>
  <c r="L5" i="5"/>
  <c r="K5" i="12"/>
  <c r="K5" i="11"/>
  <c r="A5" i="11"/>
  <c r="A5" i="14"/>
  <c r="A5" i="13"/>
  <c r="A5" i="7"/>
  <c r="A5" i="5"/>
  <c r="A5" i="12"/>
  <c r="M12" i="5"/>
  <c r="M13" i="5"/>
  <c r="M11" i="5"/>
  <c r="K29" i="11"/>
  <c r="K13" i="3" s="1"/>
  <c r="J34" i="16"/>
  <c r="N43" i="3"/>
  <c r="L43" i="3"/>
  <c r="M32" i="5" l="1"/>
  <c r="O24" i="22"/>
  <c r="N51" i="69"/>
  <c r="L12" i="70" s="1"/>
  <c r="N31" i="68"/>
  <c r="L18" i="70" s="1"/>
  <c r="L34" i="5"/>
  <c r="L21" i="16"/>
  <c r="O36" i="22"/>
  <c r="M21" i="5"/>
  <c r="N52" i="22"/>
  <c r="M25" i="21" s="1"/>
  <c r="N25" i="21" s="1"/>
  <c r="L52" i="22"/>
  <c r="N19" i="68"/>
  <c r="N45" i="69"/>
  <c r="K34" i="5"/>
  <c r="E13" i="49"/>
  <c r="L46" i="66"/>
  <c r="M16" i="5"/>
  <c r="L33" i="16"/>
  <c r="M26" i="5"/>
  <c r="M52" i="22"/>
  <c r="M13" i="21" s="1"/>
  <c r="N13" i="21" s="1"/>
  <c r="N15" i="66"/>
  <c r="L10" i="70" s="1"/>
  <c r="N19" i="69"/>
  <c r="L46" i="1" s="1"/>
  <c r="K32" i="21" s="1"/>
  <c r="N32" i="21" s="1"/>
  <c r="N48" i="68"/>
  <c r="L19" i="70" s="1"/>
  <c r="O50" i="22"/>
  <c r="N33" i="66"/>
  <c r="L17" i="70" s="1"/>
  <c r="O43" i="22"/>
  <c r="J34" i="5"/>
  <c r="N22" i="66"/>
  <c r="L16" i="70" s="1"/>
  <c r="O33" i="3"/>
  <c r="O15" i="3"/>
  <c r="O18" i="3"/>
  <c r="K27" i="21"/>
  <c r="L22" i="66"/>
  <c r="K24" i="1"/>
  <c r="L32" i="1" s="1"/>
  <c r="K4" i="1" s="1"/>
  <c r="M9" i="21"/>
  <c r="N9" i="21" s="1"/>
  <c r="O32" i="3"/>
  <c r="K43" i="3"/>
  <c r="N25" i="3"/>
  <c r="N45" i="3" s="1"/>
  <c r="L27" i="21" s="1"/>
  <c r="O14" i="3"/>
  <c r="M26" i="21"/>
  <c r="M29" i="21" s="1"/>
  <c r="M43" i="3"/>
  <c r="O31" i="3"/>
  <c r="L25" i="3"/>
  <c r="L45" i="3" s="1"/>
  <c r="L15" i="21" s="1"/>
  <c r="O13" i="3"/>
  <c r="M25" i="3"/>
  <c r="K25" i="3"/>
  <c r="O16" i="3"/>
  <c r="O17" i="3"/>
  <c r="L36" i="1"/>
  <c r="I69" i="23"/>
  <c r="K40" i="1" s="1"/>
  <c r="I34" i="16"/>
  <c r="K15" i="21"/>
  <c r="L21" i="70"/>
  <c r="N46" i="66"/>
  <c r="K26" i="21"/>
  <c r="L34" i="16" l="1"/>
  <c r="O52" i="22"/>
  <c r="N21" i="68"/>
  <c r="L11" i="70" s="1"/>
  <c r="N14" i="70" s="1"/>
  <c r="O43" i="3"/>
  <c r="M14" i="21"/>
  <c r="M17" i="21" s="1"/>
  <c r="M31" i="21" s="1"/>
  <c r="M33" i="21" s="1"/>
  <c r="M34" i="5"/>
  <c r="K11" i="21"/>
  <c r="K14" i="21" s="1"/>
  <c r="G8" i="8"/>
  <c r="N15" i="21"/>
  <c r="K45" i="3"/>
  <c r="L12" i="21" s="1"/>
  <c r="N24" i="66"/>
  <c r="N27" i="21"/>
  <c r="O25" i="3"/>
  <c r="M45" i="3"/>
  <c r="L24" i="21" s="1"/>
  <c r="L4" i="68"/>
  <c r="R4" i="17"/>
  <c r="K4" i="16"/>
  <c r="J4" i="13"/>
  <c r="K4" i="7"/>
  <c r="L4" i="70"/>
  <c r="J4" i="74"/>
  <c r="K4" i="57"/>
  <c r="J4" i="48"/>
  <c r="J4" i="72"/>
  <c r="K4" i="49"/>
  <c r="O4" i="19"/>
  <c r="L4" i="5"/>
  <c r="L4" i="66"/>
  <c r="K4" i="14"/>
  <c r="J4" i="60"/>
  <c r="K4" i="53"/>
  <c r="J4" i="71"/>
  <c r="M4" i="21"/>
  <c r="K4" i="63"/>
  <c r="K4" i="75"/>
  <c r="L4" i="69"/>
  <c r="K4" i="73"/>
  <c r="L4" i="20"/>
  <c r="J4" i="56"/>
  <c r="N4" i="3"/>
  <c r="K4" i="61"/>
  <c r="J4" i="52"/>
  <c r="J4" i="62"/>
  <c r="H3" i="8"/>
  <c r="J4" i="11"/>
  <c r="K4" i="12"/>
  <c r="N4" i="22"/>
  <c r="K4" i="51"/>
  <c r="L20" i="70" l="1"/>
  <c r="N24" i="70" s="1"/>
  <c r="K41" i="1" s="1"/>
  <c r="K28" i="21" s="1"/>
  <c r="O45" i="3"/>
  <c r="N11" i="21"/>
  <c r="N12" i="21"/>
  <c r="L14" i="21"/>
  <c r="L17" i="21" s="1"/>
  <c r="L26" i="21"/>
  <c r="L29" i="21" s="1"/>
  <c r="N24" i="21"/>
  <c r="N26" i="21" s="1"/>
  <c r="N26" i="70"/>
  <c r="L33" i="1"/>
  <c r="L42" i="1" l="1"/>
  <c r="N14" i="21"/>
  <c r="L31" i="21"/>
  <c r="L33" i="21" s="1"/>
  <c r="N28" i="21"/>
  <c r="N29" i="21" s="1"/>
  <c r="K29" i="21"/>
  <c r="G9" i="8"/>
  <c r="G14" i="8" s="1"/>
  <c r="C21" i="8" s="1"/>
  <c r="K16" i="21"/>
  <c r="L38" i="1"/>
  <c r="L44" i="1" s="1"/>
  <c r="L45" i="1" s="1"/>
  <c r="L48" i="1" s="1"/>
  <c r="N16" i="21" l="1"/>
  <c r="N17" i="21" s="1"/>
  <c r="N31" i="21" s="1"/>
  <c r="N33" i="21" s="1"/>
  <c r="K17" i="21"/>
  <c r="K31" i="21" s="1"/>
  <c r="K33" i="21" s="1"/>
  <c r="A39" i="8"/>
  <c r="C20" i="8"/>
  <c r="E26" i="8" s="1"/>
  <c r="E21" i="8" l="1"/>
  <c r="E27" i="8"/>
  <c r="E28" i="8" s="1"/>
  <c r="C22" i="8"/>
  <c r="E20" i="8"/>
  <c r="B39" i="8"/>
  <c r="E39" i="8"/>
  <c r="I35" i="21"/>
  <c r="N35" i="21"/>
  <c r="E22" i="8" l="1"/>
</calcChain>
</file>

<file path=xl/sharedStrings.xml><?xml version="1.0" encoding="utf-8"?>
<sst xmlns="http://schemas.openxmlformats.org/spreadsheetml/2006/main" count="2061" uniqueCount="877">
  <si>
    <t>Reparaciones Mayores - Impuestos Mano de Obra   (76201)</t>
  </si>
  <si>
    <t>Reparaciones Mayores - Materiales   (76202)</t>
  </si>
  <si>
    <t>Reparaciones Mayores - Subcontratas   (76203)</t>
  </si>
  <si>
    <t>Reparaciones Mayores - Otros   (76204)</t>
  </si>
  <si>
    <t>Compra de Terrenos y Activos Depreciables   (76205)</t>
  </si>
  <si>
    <t>Pago Préstamo Hipotecario (P + I)    (76206)</t>
  </si>
  <si>
    <t>Costo de Ventas y de Otras Actividades Económicas  (72140)</t>
  </si>
  <si>
    <t>Reparaciones Mayores - Mano de Obra   (72200)</t>
  </si>
  <si>
    <t>Reparaciones Mayores - Impuestos Mano de Obra   (72201)</t>
  </si>
  <si>
    <t>Reparaciones Mayores - Materiales   (72202)</t>
  </si>
  <si>
    <t>Reparaciones Mayores - Subcontratas   (72203)</t>
  </si>
  <si>
    <t>Reparaciones Mayores - Otros   (72204)</t>
  </si>
  <si>
    <t>Compra de Terrenos y Activos Depreciables   (72205)</t>
  </si>
  <si>
    <t>Pago Préstamo Hipotecario (P + I)    (72206)</t>
  </si>
  <si>
    <t>Al Fondo Ordinario  (76210)</t>
  </si>
  <si>
    <t xml:space="preserve">   (76211)</t>
  </si>
  <si>
    <t>Costo de Ventas y de Otras Actividades Económicas  (73140)</t>
  </si>
  <si>
    <t>Total adiciones (sume líneas 1A a la 1E)</t>
  </si>
  <si>
    <t>Otros ingresos   (49270)</t>
  </si>
  <si>
    <t>Otros ingresos   (49370)</t>
  </si>
  <si>
    <t>Otros ingresos   (49670)</t>
  </si>
  <si>
    <t>Del Fondo Ordinario   (49180)</t>
  </si>
  <si>
    <t>Del Fondo Ordinario   (49280)</t>
  </si>
  <si>
    <t xml:space="preserve">   (49290)</t>
  </si>
  <si>
    <t xml:space="preserve">   (49190)</t>
  </si>
  <si>
    <t>Del Fondo Ordinario   (49380)</t>
  </si>
  <si>
    <t xml:space="preserve">   (49390)</t>
  </si>
  <si>
    <t>Del Fondo Ordinario   (49480)</t>
  </si>
  <si>
    <t xml:space="preserve">   (49490)</t>
  </si>
  <si>
    <t>Del Fondo Ordinario   (49580)</t>
  </si>
  <si>
    <t xml:space="preserve">   (49590)</t>
  </si>
  <si>
    <t>Del Fondo Ordinario   (49680)</t>
  </si>
  <si>
    <t xml:space="preserve">   (49690)</t>
  </si>
  <si>
    <t>Pontificia Universidad Católica (26600)</t>
  </si>
  <si>
    <t>email:</t>
  </si>
  <si>
    <t>Si hay Miembros adicionales indique el número</t>
  </si>
  <si>
    <t>en el recuadro anterior y provea la información de cada uno en una página adicional</t>
  </si>
  <si>
    <t xml:space="preserve">   Informe Parroquial de Situación Financiera para el Año Natural</t>
  </si>
  <si>
    <t>F E #1 -</t>
  </si>
  <si>
    <t xml:space="preserve">            Informe Parroquial de Situación Financiera para el Año Natural</t>
  </si>
  <si>
    <t>Cómputo Cuota Parroquial</t>
  </si>
  <si>
    <t>Cuota Arquidiocesana  (10%)</t>
  </si>
  <si>
    <t>Total cuota parroquial (12%)</t>
  </si>
  <si>
    <t>CÓMPUTOS PARROQUIALES</t>
  </si>
  <si>
    <t>Nombre del Fondo (utilice el mismo nombre del Anejo B)</t>
  </si>
  <si>
    <t>Descripción del Fondo (utilice la misma descripción del Anejo B)</t>
  </si>
  <si>
    <t>Letra (utilice la misma del Anejo B)</t>
  </si>
  <si>
    <t>Descripción de las restricciones (Presente información clara sobre la intención del donante)</t>
  </si>
  <si>
    <t>Colectas Imperadas</t>
  </si>
  <si>
    <t xml:space="preserve">  Subtotal Colectas Imperadas (sume líneas 1A a la L)</t>
  </si>
  <si>
    <t xml:space="preserve">     Subtotal Otros Fondos (sume líneas 7A a la E)</t>
  </si>
  <si>
    <t>Estipendios Misas Binadas y Trinadas (28400)</t>
  </si>
  <si>
    <t>Santuario NS de la Divina Providencia (27000)</t>
  </si>
  <si>
    <t>Unidos contra el hambre (27200)</t>
  </si>
  <si>
    <r>
      <t xml:space="preserve">INFORMACION SOBRE PRÉSTAMOS POR PAGAR Y POR COBRAR - </t>
    </r>
    <r>
      <rPr>
        <b/>
        <u/>
        <sz val="11"/>
        <rFont val="Arial"/>
        <family val="2"/>
      </rPr>
      <t>ENTIDADES EXTERNAS</t>
    </r>
  </si>
  <si>
    <r>
      <t xml:space="preserve">INFORMACIÓN SOBRE PRÉSTAMOS RECIBIDOS POR PAGAR - </t>
    </r>
    <r>
      <rPr>
        <b/>
        <u/>
        <sz val="11"/>
        <rFont val="Arial"/>
        <family val="2"/>
      </rPr>
      <t>ENTIDADES RELACIONADAS</t>
    </r>
  </si>
  <si>
    <r>
      <t xml:space="preserve">INFORMACIÓN SOBRE PRÉSTAMOS OTORGADOS POR COBRAR - </t>
    </r>
    <r>
      <rPr>
        <b/>
        <u/>
        <sz val="11"/>
        <rFont val="Arial"/>
        <family val="2"/>
      </rPr>
      <t>ENTIDADES RELACIONADAS</t>
    </r>
  </si>
  <si>
    <t>Pagos realizados durante el año que se reporta</t>
  </si>
  <si>
    <t>Entidad acreedora</t>
  </si>
  <si>
    <t>Ingresos</t>
  </si>
  <si>
    <t>Total</t>
  </si>
  <si>
    <t>Dirección</t>
  </si>
  <si>
    <t>Nombre</t>
  </si>
  <si>
    <t>Concepto</t>
  </si>
  <si>
    <t>Erogaciones</t>
  </si>
  <si>
    <t>Balance disponible al iniciar el año</t>
  </si>
  <si>
    <t>Fondo Común</t>
  </si>
  <si>
    <t>En cuentas corrientes</t>
  </si>
  <si>
    <t>En certificados o inversiones</t>
  </si>
  <si>
    <t>En cuentas de ahorro</t>
  </si>
  <si>
    <t>Otros (Especifique)</t>
  </si>
  <si>
    <t>Número</t>
  </si>
  <si>
    <t>A nombre de</t>
  </si>
  <si>
    <t>Concepto del préstamo</t>
  </si>
  <si>
    <t>Anual</t>
  </si>
  <si>
    <t>xxxxxxxxxxxx</t>
  </si>
  <si>
    <t>Gasto</t>
  </si>
  <si>
    <t>REQUIERE</t>
  </si>
  <si>
    <t>número</t>
  </si>
  <si>
    <t>MOVIMIENTO TOTAL DE LOS FONDOS</t>
  </si>
  <si>
    <t>DISTRIBUCIÓN DE LOS FONDOS POR TIPOS DE CUENTAS</t>
  </si>
  <si>
    <t>Fecha de originación</t>
  </si>
  <si>
    <t>Principal</t>
  </si>
  <si>
    <t>Interés</t>
  </si>
  <si>
    <t>Término</t>
  </si>
  <si>
    <t>Entidad deudora</t>
  </si>
  <si>
    <t>Justificación</t>
  </si>
  <si>
    <t>Número de plazos</t>
  </si>
  <si>
    <r>
      <t xml:space="preserve">Frecuencia </t>
    </r>
    <r>
      <rPr>
        <sz val="8"/>
        <rFont val="Arial"/>
        <family val="2"/>
      </rPr>
      <t>(especifique si es mensual, trimestral, anual, etc.)</t>
    </r>
  </si>
  <si>
    <t>Suplidor</t>
  </si>
  <si>
    <t>Fecha de origen de la deuda</t>
  </si>
  <si>
    <t>Observaciones</t>
  </si>
  <si>
    <t>Cantidad Adeudada</t>
  </si>
  <si>
    <t>A</t>
  </si>
  <si>
    <t>B</t>
  </si>
  <si>
    <t>C</t>
  </si>
  <si>
    <t>D</t>
  </si>
  <si>
    <t xml:space="preserve">Colectas y Fondos Recibidos por Pagar </t>
  </si>
  <si>
    <t>Gastos Administrativos Casa Parroquial</t>
  </si>
  <si>
    <t>Gastos Administrativos - Servicio Ministerial y Culto</t>
  </si>
  <si>
    <t>Colectas y Fondos Pagados</t>
  </si>
  <si>
    <t>Teléfono</t>
  </si>
  <si>
    <t>Fecha nombramiento</t>
  </si>
  <si>
    <t>Fecha expiración del término</t>
  </si>
  <si>
    <t>Fondo Extraordinario (Adiciones)</t>
  </si>
  <si>
    <t>Certifico que la información presentada en este Informe corresponde al resultado de las actividades económicas de la Parroquia durante el año natural para el cual se prepara, que la misma es correcta y que su contenido fue discutido en reunión celebrada con el Consejo Económico Parroquial.</t>
  </si>
  <si>
    <t>Parroquia (nombre completo)</t>
  </si>
  <si>
    <r>
      <t>II. PRÉSTAMOS OTORGADOS POR COBRAR (</t>
    </r>
    <r>
      <rPr>
        <b/>
        <u/>
        <sz val="10"/>
        <rFont val="Arial"/>
        <family val="2"/>
      </rPr>
      <t>Deudores Externos</t>
    </r>
    <r>
      <rPr>
        <b/>
        <sz val="10"/>
        <rFont val="Arial"/>
        <family val="2"/>
      </rPr>
      <t>)</t>
    </r>
  </si>
  <si>
    <t>Catequesis (24200)</t>
  </si>
  <si>
    <t>Casa Sacerdotal (24400)</t>
  </si>
  <si>
    <t>Desarrollo Humano (24600)</t>
  </si>
  <si>
    <t>Emigración Católica (24800)</t>
  </si>
  <si>
    <t>Óbolo de San Pedro (25200)</t>
  </si>
  <si>
    <t>Previsión Social del Clero (25400)</t>
  </si>
  <si>
    <t>Seminario (25600)</t>
  </si>
  <si>
    <t>Tierra Santa (25800)</t>
  </si>
  <si>
    <t>Misiones (DOMUND) (26200)</t>
  </si>
  <si>
    <t>Estipendios Sacerdotes (28000)</t>
  </si>
  <si>
    <t>Estipendios Misas Plurintencionales (28600)</t>
  </si>
  <si>
    <t>Otros Fondos (27400 a 27800)</t>
  </si>
  <si>
    <t>Encasillado 1</t>
  </si>
  <si>
    <t>Encasillado 2</t>
  </si>
  <si>
    <t>A)</t>
  </si>
  <si>
    <t>B)</t>
  </si>
  <si>
    <t>C)</t>
  </si>
  <si>
    <t>D)</t>
  </si>
  <si>
    <t>E)</t>
  </si>
  <si>
    <t>F)</t>
  </si>
  <si>
    <t>G)</t>
  </si>
  <si>
    <t>H)</t>
  </si>
  <si>
    <t>I)</t>
  </si>
  <si>
    <t>J)</t>
  </si>
  <si>
    <t>K)</t>
  </si>
  <si>
    <t>L)</t>
  </si>
  <si>
    <t>K</t>
  </si>
  <si>
    <t>M)</t>
  </si>
  <si>
    <t>N)</t>
  </si>
  <si>
    <t>O)</t>
  </si>
  <si>
    <t>P)</t>
  </si>
  <si>
    <t>Q)</t>
  </si>
  <si>
    <t>R)</t>
  </si>
  <si>
    <t>S)</t>
  </si>
  <si>
    <t>T)</t>
  </si>
  <si>
    <t>U)</t>
  </si>
  <si>
    <t>FONDO ORDINARIO</t>
  </si>
  <si>
    <t>Cuota Institucional Previsión Social del Clero (53000)</t>
  </si>
  <si>
    <t>FONDO ORDINARIO - EROGACIONES</t>
  </si>
  <si>
    <t>AA</t>
  </si>
  <si>
    <t>BB</t>
  </si>
  <si>
    <t>CC</t>
  </si>
  <si>
    <t>DD</t>
  </si>
  <si>
    <t>+</t>
  </si>
  <si>
    <t>-</t>
  </si>
  <si>
    <t>=</t>
  </si>
  <si>
    <t>(*) I- Incluya las cantidades que se reflejan en las cuentas de Préstamos por pagar (Ctas 21000, 21100, 21400, 21500) y Pasivos a Largo Plazo (Ctas 29000 a 29499)</t>
  </si>
  <si>
    <t>Encasillado 3</t>
  </si>
  <si>
    <t>E</t>
  </si>
  <si>
    <t>F</t>
  </si>
  <si>
    <t>G</t>
  </si>
  <si>
    <t>H</t>
  </si>
  <si>
    <t>I</t>
  </si>
  <si>
    <t>J</t>
  </si>
  <si>
    <t>Balance inicial</t>
  </si>
  <si>
    <t>Adiciones</t>
  </si>
  <si>
    <t>Balance final</t>
  </si>
  <si>
    <t>Nombre del fondo</t>
  </si>
  <si>
    <t>Encasillado 4</t>
  </si>
  <si>
    <t>Adiciones  (Detalle los medios o fuentes de ingreso)</t>
  </si>
  <si>
    <t>Erogaciones o utilización (liberación de restricción)</t>
  </si>
  <si>
    <t>Encasillado 5</t>
  </si>
  <si>
    <t>FONDO EXTRAORDINARIO - ADICIONES Y EROGACIONES O UTILIZACIÓN</t>
  </si>
  <si>
    <t>FONDO EXTRAORDINARIO - DESCRIPCIÓN DE RESTRICCIONES Y ACTIVIDADES</t>
  </si>
  <si>
    <t>Recibido</t>
  </si>
  <si>
    <t xml:space="preserve">Pagado </t>
  </si>
  <si>
    <t>Encasillado 6</t>
  </si>
  <si>
    <t>Fondo Ordinario</t>
  </si>
  <si>
    <t>EE</t>
  </si>
  <si>
    <t>Encasillado 7</t>
  </si>
  <si>
    <t>Encasillado 8</t>
  </si>
  <si>
    <t>Encasillado 9</t>
  </si>
  <si>
    <t>Encasillado 10</t>
  </si>
  <si>
    <t>Encasillado 11</t>
  </si>
  <si>
    <t>Encasillado 12</t>
  </si>
  <si>
    <t>Encasillado 13</t>
  </si>
  <si>
    <t>Impuestos sobre Nómina - Ministros Ordenados (52000)</t>
  </si>
  <si>
    <t>Manutención - Ministros Ordenados (52200)</t>
  </si>
  <si>
    <t>Seguro Medico - Ministros Ordenados (52400)</t>
  </si>
  <si>
    <r>
      <t xml:space="preserve">Erogaciones o utilización </t>
    </r>
    <r>
      <rPr>
        <sz val="8"/>
        <rFont val="Arial"/>
        <family val="2"/>
      </rPr>
      <t>(liberación de restricción)</t>
    </r>
  </si>
  <si>
    <t>Erogaciones o Utilización de Fondos Extraordinarios</t>
  </si>
  <si>
    <t>FF</t>
  </si>
  <si>
    <t>Reparación y mantenimiento - Casa Parroquial (57100)</t>
  </si>
  <si>
    <t>Utilidades - Casa Parroquial (57200)</t>
  </si>
  <si>
    <t>Materiales y Suministros - Otros (57300)</t>
  </si>
  <si>
    <t>Seguros - Casa Parroquial (57400)</t>
  </si>
  <si>
    <t>Renta de Edificios y Locales (57700)</t>
  </si>
  <si>
    <t>Otros Gastos - Casa Parroquial (57800)</t>
  </si>
  <si>
    <t>V)</t>
  </si>
  <si>
    <t>W)</t>
  </si>
  <si>
    <t>X)</t>
  </si>
  <si>
    <t>Y)</t>
  </si>
  <si>
    <t>Reparación y Mantenimiento - Templo y Oficina Parroquial (58500)</t>
  </si>
  <si>
    <t>Utilidades - Templo y Oficina Parroquial (59000)</t>
  </si>
  <si>
    <t>Materiales y efectos para el culto (59500)</t>
  </si>
  <si>
    <t>Aportaciones de la Parroquia a Actividades (60000)</t>
  </si>
  <si>
    <t>Literatura y Efectos Religiosos (60500)</t>
  </si>
  <si>
    <t>Seguros - Templo y Oficina Parroquial (61000)</t>
  </si>
  <si>
    <t>Materiales y Efectos de Oficina (63000)</t>
  </si>
  <si>
    <t>Imprenta y Duplicación (63500)</t>
  </si>
  <si>
    <t>Manejo, Franqueo y Mensajería (64000)</t>
  </si>
  <si>
    <t>Otros Gastos Generales de Oficina (64500)</t>
  </si>
  <si>
    <t>Arrendamiento de Equipo (65000)</t>
  </si>
  <si>
    <t>Renta de Edificios y Locales (65500)</t>
  </si>
  <si>
    <t>Cuota Aquidiocesana (66000)</t>
  </si>
  <si>
    <t>Cuota Seminario (66500)</t>
  </si>
  <si>
    <t>Cuota Santa Sede (67000)</t>
  </si>
  <si>
    <t>Tributo Extraordanario (67200)</t>
  </si>
  <si>
    <t>Anuncios y Promociones (67500)</t>
  </si>
  <si>
    <t>Mejoramiento Profesional y Espiritual (68000)</t>
  </si>
  <si>
    <t>Viajes, Dietas y Transportación (68200)</t>
  </si>
  <si>
    <t>Apostolado (68500)</t>
  </si>
  <si>
    <t>Ayudas o aportaciones caritativas (69000)</t>
  </si>
  <si>
    <t>Misceláneos (69500)</t>
  </si>
  <si>
    <t>Medios de Comunicación Social (25000)</t>
  </si>
  <si>
    <t>Transferencias recibidas de otros fondos</t>
  </si>
  <si>
    <t>Transferencias efectuadas a otros fondos</t>
  </si>
  <si>
    <t>Servicios Personales - Ministros Ordenados</t>
  </si>
  <si>
    <t>Tipo de interés</t>
  </si>
  <si>
    <t>Importe de cada plazo</t>
  </si>
  <si>
    <t>Importe Total</t>
  </si>
  <si>
    <t>Cómputo límites gastos</t>
  </si>
  <si>
    <t>Ingreso Ordinario</t>
  </si>
  <si>
    <t>mensual</t>
  </si>
  <si>
    <t>100% (base)</t>
  </si>
  <si>
    <t>Aprobación del</t>
  </si>
  <si>
    <t>Moderador de la Curia</t>
  </si>
  <si>
    <t>Gasto Ordinario</t>
  </si>
  <si>
    <t>significativo</t>
  </si>
  <si>
    <t>50% de la base</t>
  </si>
  <si>
    <t>150% de la base</t>
  </si>
  <si>
    <t>extraordinario</t>
  </si>
  <si>
    <t>Excluya los préstamos a corto y largo plazo.  Estos se deben presentar en los Encasillados 9, 10 y 11 de este Informe. Excluya también cualquier cantidad por</t>
  </si>
  <si>
    <t>excede</t>
  </si>
  <si>
    <t>Ingresos ordinarios</t>
  </si>
  <si>
    <t>INGRESO BRUTO</t>
  </si>
  <si>
    <t>COSTO DE VENTA</t>
  </si>
  <si>
    <t xml:space="preserve"> Ofrendas por Funciones Parroquiales: Misas (41000)</t>
  </si>
  <si>
    <t xml:space="preserve"> Ofrendas por Funciones Parroquiales: Otros (41500)</t>
  </si>
  <si>
    <t xml:space="preserve"> Tasas Administrativas (42000)</t>
  </si>
  <si>
    <t xml:space="preserve"> Colectas Generales (42200)</t>
  </si>
  <si>
    <t xml:space="preserve"> Limosnas y Aportaciones Devocionales (42400)</t>
  </si>
  <si>
    <t xml:space="preserve"> Diezmos (43400)</t>
  </si>
  <si>
    <t xml:space="preserve"> Legados o Donaciones (43000)</t>
  </si>
  <si>
    <t xml:space="preserve"> Subvenciones (43200)</t>
  </si>
  <si>
    <t xml:space="preserve"> Ofrendas Especiales (44000)</t>
  </si>
  <si>
    <t>Intereses y cargos bancarios (61500)</t>
  </si>
  <si>
    <t>Encasillado 14</t>
  </si>
  <si>
    <t>Encasillado 15</t>
  </si>
  <si>
    <t>INVENTARIO</t>
  </si>
  <si>
    <t>Clasificación</t>
  </si>
  <si>
    <t>Número de artículos</t>
  </si>
  <si>
    <t>Depreciación acumulada</t>
  </si>
  <si>
    <t>Mobiliario y equipo en:</t>
  </si>
  <si>
    <t>Costo adquisición (*)</t>
  </si>
  <si>
    <t>Obras de arte o bienes preciosos en:</t>
  </si>
  <si>
    <t>Servicios Personales - Otros (no ordenados)</t>
  </si>
  <si>
    <t>Nombramiento o posición</t>
  </si>
  <si>
    <t>Posición</t>
  </si>
  <si>
    <t>Balance por cobrar al 31 de diciembre del año que se reporta</t>
  </si>
  <si>
    <t>Pagos recibidos durante el año que se reporta</t>
  </si>
  <si>
    <t>Balance adeudado al 31 de diciembre del año anterior</t>
  </si>
  <si>
    <t>Nombre entidad</t>
  </si>
  <si>
    <t>Balance por cobrar al 31 de diciembre del año anterior</t>
  </si>
  <si>
    <t>No. Teléfono</t>
  </si>
  <si>
    <t>ARQUIDIÓCESIS DE SAN JUAN DE PUERTO RICO</t>
  </si>
  <si>
    <t>Dirección postal</t>
  </si>
  <si>
    <t>x</t>
  </si>
  <si>
    <t>L</t>
  </si>
  <si>
    <t>Anejo B</t>
  </si>
  <si>
    <t>Nombre del Fondo (utilice el mismo nombre en el Anejo C)</t>
  </si>
  <si>
    <t>Descripción del Fondo (especifique el propósito)</t>
  </si>
  <si>
    <t>Total  (sume líneas 1A a la L para cada columna)</t>
  </si>
  <si>
    <t>Total (sume líneas 3A a la L para cada columna)</t>
  </si>
  <si>
    <t>Anejo C</t>
  </si>
  <si>
    <t>Descripción de las obras o actividades económicas que se desarrollan a través de las erogaciones realizadas con los fondos extraordinarios  (Someta evidencia de la autorización expedida por la Arquidiócesis para la realización de las mismas)</t>
  </si>
  <si>
    <t>Subtotal (Sume las líneas 1A a la C)</t>
  </si>
  <si>
    <t>Subtotal (Sume las líneas 3A a la C)</t>
  </si>
  <si>
    <t>Subtotal (Sume las líneas 5A a la C)</t>
  </si>
  <si>
    <t>Subtotal (Sume las líneas 7A a la D)</t>
  </si>
  <si>
    <t>Total (Sume las líneas 2, 4, 6 y 8)</t>
  </si>
  <si>
    <r>
      <t xml:space="preserve"> PRÉSTAMOS POR COBRAR A LA ARQUIDIÓCESIS, OTRAS PARROQUIAS, COLEGIOS Y OTRAS INSTITUCIONES ECLESIÁSTICAS (</t>
    </r>
    <r>
      <rPr>
        <b/>
        <u/>
        <sz val="10"/>
        <rFont val="Arial"/>
        <family val="2"/>
      </rPr>
      <t>Deudores Internos</t>
    </r>
    <r>
      <rPr>
        <b/>
        <sz val="10"/>
        <rFont val="Arial"/>
        <family val="2"/>
      </rPr>
      <t>)</t>
    </r>
  </si>
  <si>
    <t>xxxxxxxxxxxxxxxxxxx</t>
  </si>
  <si>
    <t>Totales</t>
  </si>
  <si>
    <t>Subtotales</t>
  </si>
  <si>
    <t>xxxxxxxxx</t>
  </si>
  <si>
    <t xml:space="preserve">   Sacristía de la sede parroquial</t>
  </si>
  <si>
    <t xml:space="preserve">   Templo de la sede parroquial</t>
  </si>
  <si>
    <t xml:space="preserve">   Casa parroquial</t>
  </si>
  <si>
    <t xml:space="preserve">   Oficina parroquial</t>
  </si>
  <si>
    <t xml:space="preserve">   Capilla</t>
  </si>
  <si>
    <t xml:space="preserve">   Otras facilidades</t>
  </si>
  <si>
    <t>PARA USO DEL CONTADOR</t>
  </si>
  <si>
    <t>PARA USO DEL PÁRROCO / ADMINISTRADOR PARROQUIAL / ADMINISTRADOR ECONÓMICO</t>
  </si>
  <si>
    <t>Certifico que participé en la preparación o revisión de los registros de contabilidad de esta Parroquia y que la información que se presenta en este Informe es cónsona con el contenido de dichos registros.  Certifico, además, que evalué la corrección de las conciliaciones bancarias y que las mismas fueron preparadas correctamente tomando en consideración la información contenida en los estados bancarios correspondientes.</t>
  </si>
  <si>
    <t xml:space="preserve">FECHA  </t>
  </si>
  <si>
    <t xml:space="preserve">NOMBRE  </t>
  </si>
  <si>
    <t xml:space="preserve">DIRECCIÓN DE CORREO ELECTRÓNICO  </t>
  </si>
  <si>
    <t xml:space="preserve">DIRECCIÓN </t>
  </si>
  <si>
    <t xml:space="preserve">TELÉFONO  </t>
  </si>
  <si>
    <t xml:space="preserve">     FIRMA  </t>
  </si>
  <si>
    <r>
      <t xml:space="preserve">COLECTAS Y FONDOS RECIBIDOS, PAGADOS Y POR PAGAR </t>
    </r>
    <r>
      <rPr>
        <sz val="11"/>
        <rFont val="Arial"/>
        <family val="2"/>
      </rPr>
      <t>(antes conocido como Fondo Restringido)</t>
    </r>
  </si>
  <si>
    <t>Otros beneficios - Ministros Ordenados (53200)</t>
  </si>
  <si>
    <t>Otros Beneficios - Otros (55600)</t>
  </si>
  <si>
    <t>Gastos Administrativos - Servicio Ministerial y Culto (58000-69999)</t>
  </si>
  <si>
    <t>FONDOS EXTRAORDINARIOS</t>
  </si>
  <si>
    <t>Número de aprobación del Moderador de la Curia</t>
  </si>
  <si>
    <t>Transferen-cias Recibidas</t>
  </si>
  <si>
    <t>Transferen-cias Efectuadas</t>
  </si>
  <si>
    <t xml:space="preserve">     Subtotal Otras Colectas Imperadas y Especiales                             .    (sume líneas 3A a la J)</t>
  </si>
  <si>
    <t>Letra (según Enca-sillado 3, línea 1 ó 3)</t>
  </si>
  <si>
    <t>Gastos Administrativos - Casa Parroquial (57000-57999)</t>
  </si>
  <si>
    <t>Nombre de institución o banco</t>
  </si>
  <si>
    <t>Colectas y Fondos Recibidos, Pagados y por Pagar</t>
  </si>
  <si>
    <t>CUENTAS POR COBRAR</t>
  </si>
  <si>
    <t>Principio de Año</t>
  </si>
  <si>
    <t>Final de Año</t>
  </si>
  <si>
    <t>Cuentas por Cobrar</t>
  </si>
  <si>
    <t>Intereses, Recargos y Penalidades por Cobrar</t>
  </si>
  <si>
    <t>Renta a Cobrar</t>
  </si>
  <si>
    <t>PROVISION CUENTAS INCOBRABLES</t>
  </si>
  <si>
    <t>Provisión Para Cuentas Incobrables</t>
  </si>
  <si>
    <t>Provisión Para Intereses, Recargos y Penalidades Incobrables</t>
  </si>
  <si>
    <t>Provisión Para Rentas Incobrables</t>
  </si>
  <si>
    <t>Gasto de Cuentas Incobrables</t>
  </si>
  <si>
    <t>OTROS ACTIVOS</t>
  </si>
  <si>
    <t>Adelanto a Empleados</t>
  </si>
  <si>
    <t>Depósitos</t>
  </si>
  <si>
    <t>ACTIVOS FIJOS</t>
  </si>
  <si>
    <t>Automóviles y Vehículos</t>
  </si>
  <si>
    <t>Terrenos</t>
  </si>
  <si>
    <t>Edificios y Estructuras</t>
  </si>
  <si>
    <t>Mejoras Permanentes a Edificios y Estructuras</t>
  </si>
  <si>
    <t>Otras Mejoras</t>
  </si>
  <si>
    <t>Construcción en Proceso</t>
  </si>
  <si>
    <t>Gasto de Depreciación</t>
  </si>
  <si>
    <t>Dep Acum - Mobiliario y Equipo</t>
  </si>
  <si>
    <t>Dep Acum - Automóviles y Vehículos</t>
  </si>
  <si>
    <t>Dep Acum - Obras de Arte y Bienes Preciosos</t>
  </si>
  <si>
    <t>Dep Acum - Edificios y Estructuras</t>
  </si>
  <si>
    <t>CUENTAS POR PAGAR</t>
  </si>
  <si>
    <t>Cuentas por Pagar Suplidores</t>
  </si>
  <si>
    <t>Reclamaciones y Sentencias por Pagar</t>
  </si>
  <si>
    <t>Cuota Arquidiócesis por Pagar</t>
  </si>
  <si>
    <t>Cuota Seminario por Pagar</t>
  </si>
  <si>
    <t>Cuota Santa Sede por Pagar</t>
  </si>
  <si>
    <t>Otras Deudas a Corto Plazo</t>
  </si>
  <si>
    <t>Vacaciones Acumuladas por Pagar</t>
  </si>
  <si>
    <t>Bono Acumulado por Pagar</t>
  </si>
  <si>
    <t>Seguro Social y Medicare por Pagar</t>
  </si>
  <si>
    <t>Contribución Sobre Ingresos por Pagar - Salarios</t>
  </si>
  <si>
    <t>Primas de Seguro Médico por Pagar</t>
  </si>
  <si>
    <t>Seguro por Incapacidad por Pagar</t>
  </si>
  <si>
    <t>Fondo del Seguro del Estado por Pagar</t>
  </si>
  <si>
    <t>FONDO ORDINARIO - INGRESO DE VENTAS Y COSTO DIRECTO</t>
  </si>
  <si>
    <t>INGRESO Y COSTO DE VENTAS</t>
  </si>
  <si>
    <t>Venta de Material Impreso</t>
  </si>
  <si>
    <t>Cuenta de Ingreso</t>
  </si>
  <si>
    <t>Cuenta de Costo</t>
  </si>
  <si>
    <t>Venta de Material Devocional</t>
  </si>
  <si>
    <t>Arrendamiento de Locales</t>
  </si>
  <si>
    <t>Operación de Estacionamiento</t>
  </si>
  <si>
    <t>Operación de Cementerio o Columbario</t>
  </si>
  <si>
    <t>Peregrinaciones y Viajes</t>
  </si>
  <si>
    <t>Sorteos</t>
  </si>
  <si>
    <t>Comidas y Ventas de Alimentos</t>
  </si>
  <si>
    <t>Verbenas, Fiestas Patronales, Conciertos</t>
  </si>
  <si>
    <t>(Aumento) Disminución en Cuentas por Pagar</t>
  </si>
  <si>
    <t>Cambio</t>
  </si>
  <si>
    <t>Subtotal Activos Fijos</t>
  </si>
  <si>
    <t>Subtotal Depreciación Acumulada</t>
  </si>
  <si>
    <t>(Aumento) Disminución en Activos Fijos</t>
  </si>
  <si>
    <t>Z)</t>
  </si>
  <si>
    <t>Depreciación y Amortización de Activos Fijos (65750)</t>
  </si>
  <si>
    <t>Depreciación y Amortización de Activos Fijos (57750)</t>
  </si>
  <si>
    <t>Inventario de Mercancía para la Venta</t>
  </si>
  <si>
    <t>Seguros Pagados por Adelantado</t>
  </si>
  <si>
    <t>Depósitos para Servicios</t>
  </si>
  <si>
    <t>Mejoras a la Propiedad Arrendada</t>
  </si>
  <si>
    <t>Amort Acum - Mejoras a la Propiedad Arrendada</t>
  </si>
  <si>
    <t>Amort Acum - Mejoras Permanentes</t>
  </si>
  <si>
    <t>Amort Acum - Otras Mejoras</t>
  </si>
  <si>
    <t>Préstamo Hipotecario por Pagar</t>
  </si>
  <si>
    <t>Préstamo Bancario por Pagar</t>
  </si>
  <si>
    <t>Préstamo por Pagar - Arquidiócesis de S.J.</t>
  </si>
  <si>
    <t>Préstamo por Pagar</t>
  </si>
  <si>
    <t>Financiamiento por Pagar</t>
  </si>
  <si>
    <t>Seguro Desempleo Estatal por Pagar</t>
  </si>
  <si>
    <t>Retención Sobre Ingresos por Pagar - Honorarios</t>
  </si>
  <si>
    <t>Aportación Plan de Retiro Privado por Pagar</t>
  </si>
  <si>
    <t>Otras Retenciones Sobre Remuneración a Pagar</t>
  </si>
  <si>
    <t>Ajustes al Ingreso</t>
  </si>
  <si>
    <t>Ajustes a Erogaciones</t>
  </si>
  <si>
    <t>OTROS PASIVOS</t>
  </si>
  <si>
    <t>Colecta Imperada a Pagar - Catequesis</t>
  </si>
  <si>
    <t>Colecta Imperada a Pagar - Casa Sacerdotal</t>
  </si>
  <si>
    <t>Colecta Imperada a Pagar - Desarrollo Humano</t>
  </si>
  <si>
    <t>Colecta Imperada a Pagar - Emigración Católica</t>
  </si>
  <si>
    <t>Colecta Imperada a Pagar - Medios de Comunicación Social</t>
  </si>
  <si>
    <t>Colecta Imperada a Pagar - Previsión Social del Clero</t>
  </si>
  <si>
    <t>Colecta Imperada a Pagar - Seminario</t>
  </si>
  <si>
    <t>Colecta Imperada a Pagar - Tierra Santa</t>
  </si>
  <si>
    <t>Colecta Imperada a Pagar - Servicios Sociales Católicos</t>
  </si>
  <si>
    <t>Colecta Imperada a Pagar - Misiones (DOMUND)</t>
  </si>
  <si>
    <t>Colecta Imperada a Pagar - Universidad Católica</t>
  </si>
  <si>
    <t>Colecta Imperada a Pagar - Otros 1</t>
  </si>
  <si>
    <t>Colecta Imperada a Pagar - Otros 2</t>
  </si>
  <si>
    <t>Colecta Imperada a Pagar - Otros 3</t>
  </si>
  <si>
    <t>Fondos Recibidos por Pagar - Santuario Divina Providencia</t>
  </si>
  <si>
    <t>Fondos Recibidos por Pagar - Unidos Contra El Hambre</t>
  </si>
  <si>
    <t>Fondos Recibidos por Pagar - Otros 1</t>
  </si>
  <si>
    <t>Fondos Recibidos por Pagar - Otros 2</t>
  </si>
  <si>
    <t>Fondos Recibidos por Pagar - Otros 3</t>
  </si>
  <si>
    <t>Estipendios por Pagar - Sacerdotes</t>
  </si>
  <si>
    <t>Estipendios por Pagar - Misas Binadas y Trinadas</t>
  </si>
  <si>
    <t>Estipendios por Pagar - Misas Plurintencionales</t>
  </si>
  <si>
    <t>Cuentas Incobrables (68300)</t>
  </si>
  <si>
    <t>AA)</t>
  </si>
  <si>
    <t>Ganancia (Pérdida) Realizada en Venta de Inversiones (47400)</t>
  </si>
  <si>
    <t>Ganancia (Pérdida) NO Realizada por Cambio de Valor de Inversiones (47410)</t>
  </si>
  <si>
    <t>Ventas Misceláneas</t>
  </si>
  <si>
    <t xml:space="preserve"> Intereses y Dividendos (47500)</t>
  </si>
  <si>
    <t>Préstamo Hipotecario por Pagar-Largo Plazo</t>
  </si>
  <si>
    <t>Financiamiento por Pagar-Largo Plazo</t>
  </si>
  <si>
    <t>Total Gastos Administrativos Servicio Ministerial y Culto (sume líneas 7A a la AA)</t>
  </si>
  <si>
    <t>Totales (Traslade al Encasillado 1, línea 2J)</t>
  </si>
  <si>
    <t>Otros Pagos Diferios o por Vencer</t>
  </si>
  <si>
    <t>INGRESOS DIFERIDOS</t>
  </si>
  <si>
    <t>Ingreso Diferido 1</t>
  </si>
  <si>
    <t>Ingreso Diferido 2</t>
  </si>
  <si>
    <t>Ingreso Diferido 3</t>
  </si>
  <si>
    <t>AJUSTES A INGRESOS</t>
  </si>
  <si>
    <t>AJUSTES A EROGACIONES</t>
  </si>
  <si>
    <t xml:space="preserve">  (Cuenta 17000)</t>
  </si>
  <si>
    <t>(Cuenta 17100)</t>
  </si>
  <si>
    <t xml:space="preserve">  (Cuenta 17400)</t>
  </si>
  <si>
    <t>(Cuenta 17500)</t>
  </si>
  <si>
    <t>Mobiliario y Equipo</t>
  </si>
  <si>
    <t>Obras de Arte y Bienes Preciosos</t>
  </si>
  <si>
    <t>Total Erogaciones (sume 2, 4, 6 y 8) (traslade a Encasillado 1, línea 9)</t>
  </si>
  <si>
    <t>Por distribuir</t>
  </si>
  <si>
    <t>Subtotal (Sume líneas 1 y 12)</t>
  </si>
  <si>
    <t>Exceso neto de ingreso sobre erogaciones   (reste la línea 11 de la línea 8)</t>
  </si>
  <si>
    <t>ANEJO AJ</t>
  </si>
  <si>
    <t>Cuenta del Mayor</t>
  </si>
  <si>
    <t>A menos B</t>
  </si>
  <si>
    <t>Encas. 13</t>
  </si>
  <si>
    <t xml:space="preserve">Subtotal Cuentas por Cobrar   </t>
  </si>
  <si>
    <t xml:space="preserve">Subtotal Provisión Cuentas Incobrables   </t>
  </si>
  <si>
    <t xml:space="preserve">(Aumento) Disminución en Otros Activos   </t>
  </si>
  <si>
    <t>sume líneas de 2A a 2D</t>
  </si>
  <si>
    <t>sume líneas  de 1A a 1C</t>
  </si>
  <si>
    <t>sume líneas de 5A a 5G</t>
  </si>
  <si>
    <t>sume líneas de 8A a 8G</t>
  </si>
  <si>
    <t>sume líneas de 9A a 9W</t>
  </si>
  <si>
    <t>sume líneas de 10A a 10C</t>
  </si>
  <si>
    <t>FONDO ORDINARIO - PARTIDAS DE AJUSTE PARA CONVERSIÓN A SISTEMA RECIBIDO Y PAGADO</t>
  </si>
  <si>
    <t xml:space="preserve">     página del Informe, Encasillado 1 línea 4)</t>
  </si>
  <si>
    <t xml:space="preserve">     página del Informe, Encasillado 1 línea 10)</t>
  </si>
  <si>
    <t>Encasillado 1a</t>
  </si>
  <si>
    <t>(Aumento) Disminución en Cuentas por Cobrar (Línea 1D más línea 2E)</t>
  </si>
  <si>
    <t>Impuestos sobre ventas por pagar (IVU) - Estatal</t>
  </si>
  <si>
    <t>Impuestos sobre ventas por pagar (IVU) - Municipal</t>
  </si>
  <si>
    <t>DEPRECIACIÓN ACUMULADA</t>
  </si>
  <si>
    <t>PRÉSTAMOS POR PAGAR</t>
  </si>
  <si>
    <t>Colecta Imperada a Pagar - Óbolo de San Pedro</t>
  </si>
  <si>
    <t>Aumento (Disminución) en Ingresos Diferidos</t>
  </si>
  <si>
    <t>Efectivo Recibido en Disposición de Activos Fijos    (del Encasillado 5, Línea 5I)</t>
  </si>
  <si>
    <t>Aumento (Disminución) en Ingreso Diferido    (del Encasillado 10, Línea 10D)</t>
  </si>
  <si>
    <t>Efectivo Utilizado en Adquisición de Activos Fijos   (Encasillado 5, Línea 5I)</t>
  </si>
  <si>
    <t>Gasto de Depreciación   (Encasillado 4, Línea 4K columna Cambio)</t>
  </si>
  <si>
    <t>Gasto de Cuentas Incobrables   (Encasillado 2, Línea 2D columna Cambio)</t>
  </si>
  <si>
    <t>Demolición y Remoción de Escombros (71101)</t>
  </si>
  <si>
    <t>Relocalización (71102)</t>
  </si>
  <si>
    <t>Tasaciones (71103)</t>
  </si>
  <si>
    <t>Estudios de Título (71104)</t>
  </si>
  <si>
    <t>Mesuras y Topografías (71105)</t>
  </si>
  <si>
    <t>Preparación y Presentación de Escrituras (71106)</t>
  </si>
  <si>
    <t>Otros Trámites Legales (71107)</t>
  </si>
  <si>
    <t>Excavaciones, Limpieza y Nivelación de Terrenos (71108)</t>
  </si>
  <si>
    <t>Estudios de Suelo y Estructurales (71109)</t>
  </si>
  <si>
    <t>Estudios Hidrográficos, Impacto Ambiental y Otros (71110)</t>
  </si>
  <si>
    <t>Diseño y Planos (71111)</t>
  </si>
  <si>
    <t>Permisos de Construcción (71112)</t>
  </si>
  <si>
    <t>Mano de Obra (labor) (71113)</t>
  </si>
  <si>
    <t>Materiales de Construcción (71114)</t>
  </si>
  <si>
    <t>Inspección de Obras (71115)</t>
  </si>
  <si>
    <t>Permisos de Uso (71116)</t>
  </si>
  <si>
    <t>Reparaciones Significativas a la Estructura  (71117)</t>
  </si>
  <si>
    <t>Núm. Préstamo</t>
  </si>
  <si>
    <t>( - ) Importe pagado durante el año de este informe</t>
  </si>
  <si>
    <t>( + ) Otros cargos al préstamo efectuado en el año</t>
  </si>
  <si>
    <t xml:space="preserve">Balance adeudado al 31 diciembre del año de este informe </t>
  </si>
  <si>
    <t xml:space="preserve">Balance por cobrar al 31 diciembre del año de este informe </t>
  </si>
  <si>
    <t>$</t>
  </si>
  <si>
    <t>%</t>
  </si>
  <si>
    <t>INFORMACIÓN SOBRE CUENTAS POR PAGAR AL 31 DE DICIEMBRE DEL AÑO DE ESTE INFORME (*)</t>
  </si>
  <si>
    <t>Corto Plazo</t>
  </si>
  <si>
    <t>Largo Pazo</t>
  </si>
  <si>
    <t>Cta</t>
  </si>
  <si>
    <t>Balance en la Cta del Mayor</t>
  </si>
  <si>
    <t>(*) II- Incluya las cantidades que se reflejan en las Cuentas por Cobrar (Ctas 11000, 11400, 12000 y 12600) con deudores adeudando más de $1,000</t>
  </si>
  <si>
    <t>Balance Cta del Mayor</t>
  </si>
  <si>
    <t>Cuenta Mayor</t>
  </si>
  <si>
    <t>pagar relacionada con las "Colectas y Fondos Recibidos por Pagar", la cual se debe presentar en el Ensillado 6 de este Informe.</t>
  </si>
  <si>
    <t>Cta 51400</t>
  </si>
  <si>
    <t>Cta 51200</t>
  </si>
  <si>
    <t>Cta 52000</t>
  </si>
  <si>
    <t>Cta 52200</t>
  </si>
  <si>
    <t>Cta 52400</t>
  </si>
  <si>
    <t>Cta 53000</t>
  </si>
  <si>
    <t>Cta 53200</t>
  </si>
  <si>
    <t xml:space="preserve">Previsión       Social del Clero                </t>
  </si>
  <si>
    <t xml:space="preserve">Impuestos sobre nómina </t>
  </si>
  <si>
    <t>Sueldos y Salarios</t>
  </si>
  <si>
    <t>Vacaciones</t>
  </si>
  <si>
    <t>Cta 51500</t>
  </si>
  <si>
    <t xml:space="preserve">Otros Beneficios   </t>
  </si>
  <si>
    <t>Cta 54200</t>
  </si>
  <si>
    <t>Cta 54400</t>
  </si>
  <si>
    <t>Cta 54500</t>
  </si>
  <si>
    <t>Cta 55300</t>
  </si>
  <si>
    <t>Bonos</t>
  </si>
  <si>
    <t>Cta 54600</t>
  </si>
  <si>
    <t>Fondo del Seguro del Estado</t>
  </si>
  <si>
    <t>Cta 55200</t>
  </si>
  <si>
    <t>Cta 55000</t>
  </si>
  <si>
    <t xml:space="preserve">Seguro Médico            </t>
  </si>
  <si>
    <t>Sueldos y Salarios - Ministros Ordenados (51200)</t>
  </si>
  <si>
    <t>Vacaciones - Otros (54500)</t>
  </si>
  <si>
    <t>Bonificaciones - Otros (54600)</t>
  </si>
  <si>
    <t>Impuestos sobre Nómina - Otros (55000)</t>
  </si>
  <si>
    <t>Fondo del Seguro del Estado (55200)</t>
  </si>
  <si>
    <t>Seguro Médico - Otros (55300)</t>
  </si>
  <si>
    <t>Someta Anejos B y C por cada Fondo Temporal o Permanentemente restricto que tuvo adiciones o utilización  (liberación de restricción) durante el año.</t>
  </si>
  <si>
    <t>Acompañe este Informe con copias de las conciliaciones bancarias y de los estados de banco correspondientes al mes de diciembre del año natural para el cual se prepara este informe. (Para la preparación de las conciliaciones siga el procedimiento que se presenta en el "Manual de Normas y Procedimientos Administrativos para Uso de las Parroquias" y utilice el modelo VAE-015 "Conciliación Bancaria").</t>
  </si>
  <si>
    <t>Fecha de otorgación</t>
  </si>
  <si>
    <t>Pasivo Corriente (Ctas 20200, 20400, 20900 y 20950), Gastos Acumulados (Ctas 22000, 22100 y 22200) e Impuestos y Retenciones (Ctas 23000 a 23999).</t>
  </si>
  <si>
    <t>(*) Cuando un artículo o bien haya sido donado (es decir, sin haber pagado por él) debe establecerse el valor del mismo al momento de ingresarlo en el inventario parroquial.</t>
  </si>
  <si>
    <t>Recomendación del Consejo de</t>
  </si>
  <si>
    <t>Asuntos Economicos Parroquial</t>
  </si>
  <si>
    <r>
      <t xml:space="preserve">Valor Neto en libros al 31 de diciembre del año de este informe                                                </t>
    </r>
    <r>
      <rPr>
        <b/>
        <sz val="8"/>
        <rFont val="Arial"/>
        <family val="2"/>
      </rPr>
      <t>(Costo adquisición menos Depreciación acumulada)</t>
    </r>
  </si>
  <si>
    <t>Nómina por Pagar</t>
  </si>
  <si>
    <t>GASTOS ACUMULADOS Y RETENCIONES POR PAGAR</t>
  </si>
  <si>
    <t>(Aumento) Disminución en Gastos Acumulados y</t>
  </si>
  <si>
    <t xml:space="preserve">   Retenciones por Pagar</t>
  </si>
  <si>
    <t xml:space="preserve">INGRESO    NETO       </t>
  </si>
  <si>
    <t>Incremento (Disminución) en Préstamos y Otros Pasivos (Colectas) por Pagar</t>
  </si>
  <si>
    <t>Núm Cuenta Mayor</t>
  </si>
  <si>
    <t>(Véase totales en el Encasillado 2, líneas del grupo 3)</t>
  </si>
  <si>
    <t>(Véase totales en el Encasillado 2, líneas del grupo 1)</t>
  </si>
  <si>
    <t>(Valores definidos en CR)</t>
  </si>
  <si>
    <t>(Aumento) Disminución en Otros Pasivos</t>
  </si>
  <si>
    <t>H) (Aumento) Disminución Préstamos por Pagar</t>
  </si>
  <si>
    <t xml:space="preserve">   (Traslade al Encasillado 1, línea 14 del Informe)</t>
  </si>
  <si>
    <t>Verficación--&gt;</t>
  </si>
  <si>
    <t>Ingreso anual Fondo Ordinario:</t>
  </si>
  <si>
    <t>Servicos Profesionales (62000)</t>
  </si>
  <si>
    <t>Impuesto por Uso (IVU)  (62500)</t>
  </si>
  <si>
    <t>Principal Original</t>
  </si>
  <si>
    <t>(Valores DR o CR según Libros)</t>
  </si>
  <si>
    <t>Impuesto por Uso - (IVU) (57500)</t>
  </si>
  <si>
    <t>(Las referencias a los encasillados son de este Anejo)</t>
  </si>
  <si>
    <t>Fondo Fijo - Caja Menuda (Cta 10100)</t>
  </si>
  <si>
    <t>Importe del Principal en la Originación</t>
  </si>
  <si>
    <t>Tasa de interés</t>
  </si>
  <si>
    <t>Balance por pagar al 1 de enero del año de este Informe</t>
  </si>
  <si>
    <t>Adiciones y Cargos en el año</t>
  </si>
  <si>
    <t>Balance por pagar al 31 de diciembre del año de este Informe</t>
  </si>
  <si>
    <t>Núm. de plazos</t>
  </si>
  <si>
    <r>
      <t xml:space="preserve"> PRÉSTAMOS POR PAGAR A LA ARQUIDIÓCESIS, OTRAS PARROQUIAS, COLEGIOS Y OTRAS INSTITUCIONES ECLESIÁSTICAS      (</t>
    </r>
    <r>
      <rPr>
        <b/>
        <u/>
        <sz val="10"/>
        <rFont val="Arial"/>
        <family val="2"/>
      </rPr>
      <t>Acreedores Internos</t>
    </r>
    <r>
      <rPr>
        <b/>
        <sz val="10"/>
        <rFont val="Arial"/>
        <family val="2"/>
      </rPr>
      <t>)</t>
    </r>
  </si>
  <si>
    <t>Transferencias netas (reste línea 6 de línea 5)</t>
  </si>
  <si>
    <t>(*) Incluya las cantidades que se reflejan en las cuentas por pagar, de acreedores con balances de o mayores a $1,000; para las cuentas de los grupos:</t>
  </si>
  <si>
    <t>Total de fondos recibidos durante el año (sume las líneas 3 a la 5)</t>
  </si>
  <si>
    <t>Total de fondos erogados durante el año (sume las líneas 8 a la 10)</t>
  </si>
  <si>
    <t>Exceso neto de ingreso sobre erogaciones (reste la línea 11 de la línea 6)</t>
  </si>
  <si>
    <t>Balance disponible al terminar el año (sume las líneas 1, 12 y 13)</t>
  </si>
  <si>
    <t xml:space="preserve">RESUMEN DE AJUSTES </t>
  </si>
  <si>
    <t xml:space="preserve">Para el detalle de lo que se debe contabilizar a cada cuenta, consulte el "Catálogo de Cuentas" para uso de las Parroquias. </t>
  </si>
  <si>
    <t>Total Ingresos Ordinarios - sistema acumulación  (Encasillado 1, línea 3)</t>
  </si>
  <si>
    <t>Más (Menos) : Ajustes a Ingreso Ordinario   (Encasillado 1, línea 4)</t>
  </si>
  <si>
    <t>Menos:  Transferencias efectuadas a Fondos Extraordinarios   (Encasillado 1, línea 6)</t>
  </si>
  <si>
    <t>Menos:  Subvenciones   (Encasillado 1, línea 2G)</t>
  </si>
  <si>
    <t xml:space="preserve"> Otros Ingresos No Clasificados (47600)</t>
  </si>
  <si>
    <t>Número Identificación Patronal de la Parroquia ----&gt;</t>
  </si>
  <si>
    <t xml:space="preserve">      Total de ingresos (sume las líneas 2A a la C)</t>
  </si>
  <si>
    <t>Total de erogaciones (sume las líneas 7A a la F)</t>
  </si>
  <si>
    <t>Disminución (Aumento) en Cuentas por Cobrar    (del Encasillado 1, Línea 1D)</t>
  </si>
  <si>
    <t>(Aumento) Disminución en Provisión Cuentas Incobrables  (del Encasillado 2, Línea 2E)</t>
  </si>
  <si>
    <t>Aumento (Disminución) en Préstamos a Pagar   (Anejo AJ Encasillado 8, línea 8H columna Cambio)</t>
  </si>
  <si>
    <t>Total de Fondos disponibles del año   (sume líneas 3, 4 y 7)</t>
  </si>
  <si>
    <t>Erogaciones Netas   (sume líneas 9 y 10)</t>
  </si>
  <si>
    <t>sume líneas de 3A a 3F</t>
  </si>
  <si>
    <t>sume líneas de 6A a 6G</t>
  </si>
  <si>
    <t>Aumento (Disminución) en Otros Activos    (del Encasillado 3, Línea 3G)</t>
  </si>
  <si>
    <t>FE #1</t>
  </si>
  <si>
    <t>FE #2</t>
  </si>
  <si>
    <t>FE #3</t>
  </si>
  <si>
    <t>FE #4</t>
  </si>
  <si>
    <t>FE #5</t>
  </si>
  <si>
    <t>FE #6</t>
  </si>
  <si>
    <t>Colectas y Ofrendas especiales   (49100)</t>
  </si>
  <si>
    <t>Legados y Donaciones documentadas   (49110)</t>
  </si>
  <si>
    <t>Subvenciones   (49120)</t>
  </si>
  <si>
    <t>Ingresos netos de ventas y otras actividades económicas   (49140)</t>
  </si>
  <si>
    <t>Ganacia en la venta o disposición de inversiones     (49150)</t>
  </si>
  <si>
    <t>Intereses y dividenos   (49160)</t>
  </si>
  <si>
    <t>Otros ingresos   (49170)</t>
  </si>
  <si>
    <t>* Las erogaciones o utilización tienen su contrapartida con las cuentas "Ingreso por Liberación de Restricciones" (48000 a 48999).</t>
  </si>
  <si>
    <t>* El total de la línea 4 debe anotarse en el Encasillado 3, línea 1 ó 3, de la columna CC, en la letra correspondiente al Fondo para el cual se llena este Anejo.</t>
  </si>
  <si>
    <t>* El total de la línea 6 debe anotarse en el Encasillado 3, línea 1 ó 3, de la columna DD, en la letra correspondiente al Fondo para el cual se llena este Anejo.</t>
  </si>
  <si>
    <t>Parroquia X</t>
  </si>
  <si>
    <t>Total Servicios Personales e Institucionales - Ministros Ordenados (sume líneas 1A a la I)</t>
  </si>
  <si>
    <t xml:space="preserve">Honorarios Personales - Otros (54400)   </t>
  </si>
  <si>
    <t>Total Servicios Personales e Institucionales - Otros (No ordenados) (sume líneas 3A a la I)</t>
  </si>
  <si>
    <t xml:space="preserve">Honorarios Personales - Ministros Ordenados (51400)  </t>
  </si>
  <si>
    <t>FE #7</t>
  </si>
  <si>
    <t>FE #8</t>
  </si>
  <si>
    <t>FE #9</t>
  </si>
  <si>
    <t>Del Fondo Extraordinario</t>
  </si>
  <si>
    <t>Al Fondo Extraordinario</t>
  </si>
  <si>
    <t>Al Fondo Extraordinaio</t>
  </si>
  <si>
    <t>Fondos Recibidos</t>
  </si>
  <si>
    <t xml:space="preserve">     Subtotal Fondos Recibidos (sume líneas 5A a la E)</t>
  </si>
  <si>
    <t>Total Colectas y Fondos Recibidos                                                  (sume líneas 2, 4, 6 y 8)</t>
  </si>
  <si>
    <r>
      <t>I. PRÉSTAMOS RECIBIDOS POR PAGAR (</t>
    </r>
    <r>
      <rPr>
        <b/>
        <u/>
        <sz val="10"/>
        <rFont val="Arial"/>
        <family val="2"/>
      </rPr>
      <t>Acreedores Externos</t>
    </r>
    <r>
      <rPr>
        <b/>
        <sz val="10"/>
        <rFont val="Arial"/>
        <family val="2"/>
      </rPr>
      <t>)</t>
    </r>
  </si>
  <si>
    <t>Honorarios           Personales</t>
  </si>
  <si>
    <t>F E #9 -</t>
  </si>
  <si>
    <t>F E #8 -</t>
  </si>
  <si>
    <t>F E #7 -</t>
  </si>
  <si>
    <t>F E #6 -</t>
  </si>
  <si>
    <t>F E #5 -</t>
  </si>
  <si>
    <t>F E #4 -</t>
  </si>
  <si>
    <t>F E #3 -</t>
  </si>
  <si>
    <t>F E #2 -</t>
  </si>
  <si>
    <t>* El total de la línea 8 debe anotarse en el Encasillado 3, línea 1 ó 3, de la columna EE, en la letra correspondiente al Fondo para el cual se llena este Anejo.</t>
  </si>
  <si>
    <t>Colectas y Ofrendas especiales   (49400)</t>
  </si>
  <si>
    <t>Legados y Donaciones documentadas   (49410)</t>
  </si>
  <si>
    <t>Subvenciones   (49420)</t>
  </si>
  <si>
    <t>Ingresos netos de ventas y otras actividades económicas   (49440)</t>
  </si>
  <si>
    <t>Ganacia en la venta o disposición de inversiones     (49450)</t>
  </si>
  <si>
    <t>Intereses y dividenos   (49460)</t>
  </si>
  <si>
    <t>Otros ingresos   (49470)</t>
  </si>
  <si>
    <t>Colectas y Ofrendas especiales   (49500)</t>
  </si>
  <si>
    <t>Legados y Donaciones documentadas   (49510)</t>
  </si>
  <si>
    <t>Subvenciones   (49520)</t>
  </si>
  <si>
    <t>Ingresos netos de ventas y otras actividades económicas   (49540)</t>
  </si>
  <si>
    <t>Ganacia en la venta o disposición de inversiones     (49550)</t>
  </si>
  <si>
    <t>Intereses y dividenos   (49560)</t>
  </si>
  <si>
    <t>Otros ingresos   (49570)</t>
  </si>
  <si>
    <t>Legados y Donaciones documentadas   (49710)</t>
  </si>
  <si>
    <t>Subvenciones   (49720)</t>
  </si>
  <si>
    <t>Ganacia en la venta o disposición de inversiones     (49750)</t>
  </si>
  <si>
    <t>Intereses y dividenos   (49760)</t>
  </si>
  <si>
    <t>Otros ingresos   (49770)</t>
  </si>
  <si>
    <t>Legados y Donaciones documentadas   (49810)</t>
  </si>
  <si>
    <t>Subvenciones   (49820)</t>
  </si>
  <si>
    <t>Ganacia en la venta o disposición de inversiones     (49850)</t>
  </si>
  <si>
    <t>Intereses y dividenos   (49860)</t>
  </si>
  <si>
    <t>Otros ingresos   (49870)</t>
  </si>
  <si>
    <t>Legados y Donaciones documentadas   (49910)</t>
  </si>
  <si>
    <t>Subvenciones   (49920)</t>
  </si>
  <si>
    <t>Ganacia en la venta o disposición de inversiones     (49950)</t>
  </si>
  <si>
    <t>Intereses y dividenos   (49960)</t>
  </si>
  <si>
    <t>Otros ingresos   (49970)</t>
  </si>
  <si>
    <t>Telemaratón Canal 13 (Emisoras Católicas - 26700)</t>
  </si>
  <si>
    <t>Transferencias efectuadas</t>
  </si>
  <si>
    <t>Gastos Ordinarios pagados desde este Fondo Extraordinario</t>
  </si>
  <si>
    <t>Total erogaciones regulares (sume líneas 5A a la 5U)</t>
  </si>
  <si>
    <t>Total erogaciones regulares (sume líneas 5A a la 5K)</t>
  </si>
  <si>
    <t>Total erogaciones regulares (sume líneas 5A a la 5J)</t>
  </si>
  <si>
    <t>Total erogaciones regulares (sume líneas 3A a la 3D)</t>
  </si>
  <si>
    <t>Total erogaciones regulares (sume líneas 3A a la 3U)</t>
  </si>
  <si>
    <t>Total erogaciones regulares (sume líneas 3A a la 3C)</t>
  </si>
  <si>
    <r>
      <rPr>
        <b/>
        <sz val="11"/>
        <color indexed="8"/>
        <rFont val="Arial Narrow"/>
        <family val="2"/>
      </rPr>
      <t>Nota importante:</t>
    </r>
    <r>
      <rPr>
        <sz val="11"/>
        <color indexed="8"/>
        <rFont val="Arial Narrow"/>
        <family val="2"/>
      </rPr>
      <t xml:space="preserve"> Línea 7 A, B, y C Vélese por darle cumpimiento a la intención del donante</t>
    </r>
  </si>
  <si>
    <t>Encasillado 15a</t>
  </si>
  <si>
    <t xml:space="preserve">       Informe Parroquial de Situación Financiera para el Año Natural</t>
  </si>
  <si>
    <t xml:space="preserve">                         Informe Parroquial de Situación Financiera para el Año Natural</t>
  </si>
  <si>
    <t xml:space="preserve">                        Informe Parroquial de Situación Financiera para el Año Natural</t>
  </si>
  <si>
    <t xml:space="preserve">           Informe Parroquial de Situación Financiera para el Año Natural  </t>
  </si>
  <si>
    <t xml:space="preserve">           Informe Parroquial de Situación Financiera para el Año Natural</t>
  </si>
  <si>
    <t xml:space="preserve"> Informe Parroquial de Situación Financiera para el Año Natural</t>
  </si>
  <si>
    <t xml:space="preserve">              Informe Parroquial de Situación Financiera para el Año Natural</t>
  </si>
  <si>
    <t xml:space="preserve">                Informe Parroquial de Situación Financiera para el Año Natural</t>
  </si>
  <si>
    <t xml:space="preserve">A </t>
  </si>
  <si>
    <t>Televisoras-Radio Emisoras Católicas  (26700)</t>
  </si>
  <si>
    <t xml:space="preserve"> I. SERVICIOS PERSONALES E INSTITUCIONALES - MINISTROS ORDENADOS</t>
  </si>
  <si>
    <t xml:space="preserve"> II. SERVICIOS PERSONALES E INSTITUCIONALES - OTROS (NO ORDENADOS)</t>
  </si>
  <si>
    <t>M</t>
  </si>
  <si>
    <t>N</t>
  </si>
  <si>
    <t>Programas de compromiso fijo   (49230)</t>
  </si>
  <si>
    <t>Programas de compromiso fijo   (49130)</t>
  </si>
  <si>
    <t>Programas de compromiso fijo   (49330)</t>
  </si>
  <si>
    <t>Programas de compromiso fijo   (49430)</t>
  </si>
  <si>
    <t>Programas de compromiso fijo   (49530)</t>
  </si>
  <si>
    <t>Programas de compromiso fijo   (49630)</t>
  </si>
  <si>
    <t>Otras Erogaciones  (77200):</t>
  </si>
  <si>
    <t>Otras Erogaciones  (77201):</t>
  </si>
  <si>
    <t>Otras Erogaciones  (77202):</t>
  </si>
  <si>
    <t>Otras Erogaciones  (78200):</t>
  </si>
  <si>
    <t>Otras Erogaciones  (78201):</t>
  </si>
  <si>
    <t>Otras Erogaciones  (78202):</t>
  </si>
  <si>
    <t>Otras Erogaciones  (79200):</t>
  </si>
  <si>
    <t>Otras Erogaciones  (79201):</t>
  </si>
  <si>
    <t>Otras Erogaciones  (79202):</t>
  </si>
  <si>
    <t>xxxxx</t>
  </si>
  <si>
    <t>Otras Erogaciones  (71200):</t>
  </si>
  <si>
    <t>Otras Erogaciones  (71201):</t>
  </si>
  <si>
    <t>Otras Erogaciones  (71202):</t>
  </si>
  <si>
    <t>Otras Erogaciones  (72200):</t>
  </si>
  <si>
    <t>Otras Erogaciones  (72201):</t>
  </si>
  <si>
    <t>Otras Erogaciones  (72202):</t>
  </si>
  <si>
    <t>Otras Erogaciones  (73200):</t>
  </si>
  <si>
    <t>Otras Erogaciones  (73201):</t>
  </si>
  <si>
    <t>Otras Erogaciones  (73202):</t>
  </si>
  <si>
    <t>Otras Erogaciones  (74200):</t>
  </si>
  <si>
    <t>Otras Erogaciones  (74201):</t>
  </si>
  <si>
    <t>Otras Erogaciones  (74202):</t>
  </si>
  <si>
    <t>Otras Erogaciones  (75200):</t>
  </si>
  <si>
    <t>Otras Erogaciones  (74501):</t>
  </si>
  <si>
    <t>Otras Erogaciones  (75202):</t>
  </si>
  <si>
    <t>Otras Erogaciones  (76200):</t>
  </si>
  <si>
    <t>Otras Erogaciones  (76501):</t>
  </si>
  <si>
    <t>Otras Erogaciones  (76202):</t>
  </si>
  <si>
    <t>Construcción y Mejoras Permanentes a la Planta Física</t>
  </si>
  <si>
    <t xml:space="preserve"> Ajustes a Erogaciones   (Anejo AJ Encasillado 12, línea 12H)</t>
  </si>
  <si>
    <t>Programa Institucional de Caridad Parroquial</t>
  </si>
  <si>
    <t>* El total de la línea 4 debe anotarse en el Encasillado 3, línea 1 ó 3, de la columna DD, en la letra correspondiente al Fondo para el cual se llena este Anejo.</t>
  </si>
  <si>
    <r>
      <rPr>
        <b/>
        <sz val="11"/>
        <color indexed="8"/>
        <rFont val="Arial Narrow"/>
        <family val="2"/>
      </rPr>
      <t>Nota importante:</t>
    </r>
    <r>
      <rPr>
        <sz val="11"/>
        <color indexed="8"/>
        <rFont val="Arial Narrow"/>
        <family val="2"/>
      </rPr>
      <t xml:space="preserve"> Línea 3 A, B, y C Vélese por darle cumpimiento a la intención del donante</t>
    </r>
  </si>
  <si>
    <t>DETALLE DE SERVICIOS PERSONALES E INSTITUCIONALES</t>
  </si>
  <si>
    <t>COMPOSICIÓN DEL CONSEJO DE ASUNTOS ECONÓMICOS PARROQUIAL ("CAEP")</t>
  </si>
  <si>
    <t>PARA USO DEL REPRESENTANTE DEL CONSEJO DE ASUNTOS ECONÓMICO PARROQUIAL (CAEP)</t>
  </si>
  <si>
    <t>Certifico que el Consejo de Asuntos Económicos Parroquial pasó juicio sobre el contenido de este Informe en reunión celebrada el ____ de ___________ de 20___ y que, de acuerdo a la revisión que efectuamos, la información es correcta y representa razonablemente las actividades económicas de la Parroquia para el año al que corresponde este Informe.</t>
  </si>
  <si>
    <t>Anejo A-2</t>
  </si>
  <si>
    <t>Anejo A-1</t>
  </si>
  <si>
    <t>(Aumento) Disminución en Cuentas por Pagar   (del Encasillado 6, Línea 6H)</t>
  </si>
  <si>
    <t>TOTAL DE AJUSTES A INGRESOS Y EROGACIONES   (Línea 11D menos 12H)</t>
  </si>
  <si>
    <t>Total Ajustes a Erogaciones    (sume las líneas 12A a la 12G y traslade a la primera</t>
  </si>
  <si>
    <t>Total Ajustes a Ingresos    (sume las líneas 11A a la 11C y traslade a la primera</t>
  </si>
  <si>
    <t>Traslade el valor absoluto al Encasillado 11, línea B si el valor es positivo o al Encasillado 12  línea E si el valor es negativo</t>
  </si>
  <si>
    <t>sume líneas de 7A a 7N</t>
  </si>
  <si>
    <t>(Aumento) Disminución en Gastos Acumulados por Pagar (del Encasillado 7, Línea 7O)</t>
  </si>
  <si>
    <t>Ajustes a Ingreso Ordinario   (Anejo AJ Encasillado 11, línea 11D)</t>
  </si>
  <si>
    <t>Ganancia (Pérdida) Realizada en Venta de propiedades mueble e inmueble (47420)</t>
  </si>
  <si>
    <t xml:space="preserve">Balance en Caja y Banco disponible al iniciar el año </t>
  </si>
  <si>
    <t>Balance disponible en Caja y Banco al terminar el año (sume líneas 13 y 14)</t>
  </si>
  <si>
    <t>sume líneas de 4A a 4K</t>
  </si>
  <si>
    <t>sume líneas          4L y 5H</t>
  </si>
  <si>
    <t xml:space="preserve">Mensual    </t>
  </si>
  <si>
    <t>Más:      Transferencias recibidas de Fondos Extraordinarios   (Encasillado 1, línea 5)</t>
  </si>
  <si>
    <t>Transferencias recibidas del Fondo Extraordinario   (Encasillado 3, línea 6, columna EE)</t>
  </si>
  <si>
    <t>Transferencias efectuadas al Fondo Extraordinario   (Encasillado 3, línea 6, columna CC)</t>
  </si>
  <si>
    <t>Balance por Pagar al iniciar el año</t>
  </si>
  <si>
    <t xml:space="preserve">Balance por Pagar al terminar el año </t>
  </si>
  <si>
    <t>Fondos Extraordinarios</t>
  </si>
  <si>
    <t>Fondos Extra-ordinarios</t>
  </si>
  <si>
    <t xml:space="preserve">  Informe Parroquial de Situación Financiera para el Año Natural</t>
  </si>
  <si>
    <t>Restricción</t>
  </si>
  <si>
    <t>Permanente</t>
  </si>
  <si>
    <t>(Marque con una X si se trata de una Restricción Permanente, si no, deje el espacio en blanco.  Entre siempre sus datos sólo en los espacios sombreados.)</t>
  </si>
  <si>
    <t xml:space="preserve"> Temporal</t>
  </si>
  <si>
    <t>Menos:  Ingresos por Liberación de Restricciones   (Encasillado 1, línea 2P)</t>
  </si>
  <si>
    <r>
      <rPr>
        <b/>
        <sz val="11"/>
        <rFont val="Arial Narrow"/>
        <family val="2"/>
      </rPr>
      <t xml:space="preserve">Total Ingresos Ordinarios Ajustados </t>
    </r>
    <r>
      <rPr>
        <sz val="11"/>
        <rFont val="Arial Narrow"/>
        <family val="2"/>
      </rPr>
      <t>(sistema cobrado y pagado)</t>
    </r>
  </si>
  <si>
    <t>Costo de Ventas y de Otras Actividades Económicas  (71140)</t>
  </si>
  <si>
    <t>Colectas y Ofrendas especiales   (49200)</t>
  </si>
  <si>
    <t>Legados y Donaciones documentadas   (49210)</t>
  </si>
  <si>
    <t>Subvenciones   (49220)</t>
  </si>
  <si>
    <t>Ingresos netos de ventas y otras actividades económicas   (49240)</t>
  </si>
  <si>
    <t>Ganacia en la venta o disposición de inversiones     (49250)</t>
  </si>
  <si>
    <t>Intereses y dividendos   (49260)</t>
  </si>
  <si>
    <t xml:space="preserve">                    Informe Parroquial de Situación Financiera para el Año Natural</t>
  </si>
  <si>
    <t xml:space="preserve">             Informe Parroquial de Situación Financiera para el Año Natural</t>
  </si>
  <si>
    <t xml:space="preserve">          Informe Parroquial de Situación Financiera para el Año Natural</t>
  </si>
  <si>
    <t xml:space="preserve">     Informe Parroquial de Situación Financiera para el Año Natural</t>
  </si>
  <si>
    <t xml:space="preserve">               Informe Parroquial de Situación Financiera para el Año Natural</t>
  </si>
  <si>
    <t xml:space="preserve">Servicios Personales e Institucionales - Ministros ordenados (51000-53999)   </t>
  </si>
  <si>
    <t>Honorarios Institucionales - Ministros Ordenados (51300)</t>
  </si>
  <si>
    <t xml:space="preserve">Vacaciones - Ministros Ordenados (51500)  </t>
  </si>
  <si>
    <t xml:space="preserve">Sueldos y Salarios - Otros (54200)   </t>
  </si>
  <si>
    <t xml:space="preserve">Honorarios Institucionales - Otros (54300)   </t>
  </si>
  <si>
    <t>Menos:  Erogaciones   (Encasillado 2, línea 9)</t>
  </si>
  <si>
    <t>Ingreso y Costo de Ventas   (Encasillado 1a, línea 1K)</t>
  </si>
  <si>
    <t xml:space="preserve"> Ingresos por Liberación de Restricciones (48000-48999)</t>
  </si>
  <si>
    <t xml:space="preserve">Servicios Personales e Institucionales - Otros (No ordenados) (54000-56999)   </t>
  </si>
  <si>
    <t>TEMPORALMENTE RESTRICTOS</t>
  </si>
  <si>
    <t>PERMANENTEMENTE RESTRICTOS</t>
  </si>
  <si>
    <t>Caritas de P.R. (26000)</t>
  </si>
  <si>
    <t>Honorarios Institucionales</t>
  </si>
  <si>
    <t>Cta 51300</t>
  </si>
  <si>
    <t>Cta 54300</t>
  </si>
  <si>
    <t>Costo de Ventas y de Otras Actividades Económicas  (74140)</t>
  </si>
  <si>
    <t>Colectas y Ofrendas especiales   (49300)</t>
  </si>
  <si>
    <t>Legados y Donaciones documentadas   (49310)</t>
  </si>
  <si>
    <t>Subvenciones   (49320)</t>
  </si>
  <si>
    <t>Ingresos netos de ventas y otras actividades económicas   (49340)</t>
  </si>
  <si>
    <t>Ganacia en la venta o disposición de inversiones     (49350)</t>
  </si>
  <si>
    <t>Intereses y dividendos   (49360)</t>
  </si>
  <si>
    <t xml:space="preserve">Otras Colectas Imperadas y Especiales </t>
  </si>
  <si>
    <t>Colectas y Fondos Recibidos Pagados y por Pagar</t>
  </si>
  <si>
    <t xml:space="preserve">Ayudas Económicas Directas - a personas   (73200)       </t>
  </si>
  <si>
    <t xml:space="preserve">Ayudas Económicas Directas - a instituciones   (73201)       </t>
  </si>
  <si>
    <t>Ayudas Económicas - Alimentos   (73202)</t>
  </si>
  <si>
    <t>Ayudas Económicas - Médica y Medicamentos   (73203)</t>
  </si>
  <si>
    <t>Ayudas Económicas - Pagos a terceros (Serv. electricidad, acueducto y otros)  (73204)</t>
  </si>
  <si>
    <t>Ayudas Económicas - Educativas   (73205)</t>
  </si>
  <si>
    <r>
      <rPr>
        <b/>
        <sz val="10"/>
        <rFont val="Arial"/>
        <family val="2"/>
      </rPr>
      <t>Adiciones</t>
    </r>
    <r>
      <rPr>
        <sz val="10"/>
        <rFont val="Arial"/>
        <family val="2"/>
      </rPr>
      <t xml:space="preserve">  (Detalle los medios o fuentes de ingreso)</t>
    </r>
  </si>
  <si>
    <r>
      <rPr>
        <b/>
        <sz val="10"/>
        <rFont val="Arial"/>
        <family val="2"/>
      </rPr>
      <t>Erogaciones</t>
    </r>
    <r>
      <rPr>
        <sz val="10"/>
        <rFont val="Arial"/>
        <family val="2"/>
      </rPr>
      <t xml:space="preserve"> o utilización (liberación de restricción)</t>
    </r>
  </si>
  <si>
    <t xml:space="preserve">Transferencias recibidas </t>
  </si>
  <si>
    <t>#</t>
  </si>
  <si>
    <t>Total adiciones por transferencias (sume líneas 3A a la 3B)</t>
  </si>
  <si>
    <t>Total adiciones regulares (sume líneas 1A a la 1K)</t>
  </si>
  <si>
    <t>* Prepare un Anejo B por cada Fondo Temporal o Permanentemente Restricto que tuvo adiciones o utilización durante el año.</t>
  </si>
  <si>
    <t>* Prepare un Anejo C por cada Fondo Temporal o Permanente Restricto que tenga la Parroquia.</t>
  </si>
  <si>
    <r>
      <rPr>
        <b/>
        <sz val="11"/>
        <color indexed="8"/>
        <rFont val="Calibri"/>
        <family val="2"/>
      </rPr>
      <t>Erogaciones</t>
    </r>
    <r>
      <rPr>
        <sz val="11"/>
        <color indexed="8"/>
        <rFont val="Calibri"/>
        <family val="2"/>
      </rPr>
      <t xml:space="preserve"> o utilización (liberación de restricción)</t>
    </r>
  </si>
  <si>
    <t>Total erogaciones por transferencias (sume líneas 7A a la 7C)</t>
  </si>
  <si>
    <t>Total adiciones (sume líneas 1A a la 1K)</t>
  </si>
  <si>
    <t>Al Fondo Ordinario  (72210)</t>
  </si>
  <si>
    <t xml:space="preserve">   (72211)</t>
  </si>
  <si>
    <t>Al Fondo Ordinario  (71210)</t>
  </si>
  <si>
    <t xml:space="preserve">   (71211)</t>
  </si>
  <si>
    <t>Al Fondo Ordinario  (73210)</t>
  </si>
  <si>
    <t xml:space="preserve">   (73211)</t>
  </si>
  <si>
    <t>Reparaciones Mayores, Compra de Inmuebles y Activos Depreciables, Pago de Préstamo hipotecario</t>
  </si>
  <si>
    <t>Al Fondo Ordinario  (74210)</t>
  </si>
  <si>
    <t xml:space="preserve">   (74211)</t>
  </si>
  <si>
    <t>Demolición y Remoción de Escombros   (75101)</t>
  </si>
  <si>
    <t>Relocalización   (75102)</t>
  </si>
  <si>
    <t>Tasaciones   (75103)</t>
  </si>
  <si>
    <t>Manutención</t>
  </si>
  <si>
    <t>Seguro Medico</t>
  </si>
  <si>
    <t>Cta 55600</t>
  </si>
  <si>
    <t>Póliza FSE - Ministros Ordenados</t>
  </si>
  <si>
    <t>Minist. Ordenados</t>
  </si>
  <si>
    <t>Total Gastos Administrativos Casa Parroquial (sume líneas 5A a la H)</t>
  </si>
  <si>
    <t>Total Ingresos Ordinarios   (sume líneas 2A a la 2P)</t>
  </si>
  <si>
    <t xml:space="preserve">Total transferencias correspondientes al Fondo Ordinario (de las columnas: CC y EE) </t>
  </si>
  <si>
    <t>(Entre siempre sus datos sólo en los espacios sombreados)</t>
  </si>
  <si>
    <t>Total fondos restrictos (sume líneas 2 y 4 para cada columna)</t>
  </si>
  <si>
    <t>* El total de la línea 2 debe anotarse en el Encasillado 3, línea 1 ó 3, de la columna BB, en la letra correspondiente al Fondo para el cual se llena este Anejo.</t>
  </si>
  <si>
    <t>Estudios de Título   (75104)</t>
  </si>
  <si>
    <t>Mesuras y Topografías   (75105)</t>
  </si>
  <si>
    <t>Preparación y Presentación de Escrituras   (75106)</t>
  </si>
  <si>
    <t>Otros Trámites Legales   (75107)</t>
  </si>
  <si>
    <t>Excavaciones, Limpieza y Nivelación de Terrenos   (75108)</t>
  </si>
  <si>
    <t>Estudios de Suelo y Estructurales   (75109)</t>
  </si>
  <si>
    <t>Estudios Hidrográficos, Impacto Ambiental y Otros   (75110)</t>
  </si>
  <si>
    <t>Diseño y Planos   (75111)</t>
  </si>
  <si>
    <t>Permisos de Construcción   (75112)</t>
  </si>
  <si>
    <t>Mano de Obra (labor)   (75113)</t>
  </si>
  <si>
    <t>Materiales de Construcción   (75114)</t>
  </si>
  <si>
    <t>Inspección de Obras   (75115)</t>
  </si>
  <si>
    <t>Permisos de Uso   (75116)</t>
  </si>
  <si>
    <t>Reparaciones Significativas a la Estructura   (75117)</t>
  </si>
  <si>
    <t>Costo de Ventas y de Otras Actividades Económicas  (75140)</t>
  </si>
  <si>
    <t>Al Fondo Ordinario  (75210)</t>
  </si>
  <si>
    <t xml:space="preserve">   (75211)</t>
  </si>
  <si>
    <t>Colectas y Ofrendas especiales   (49600)</t>
  </si>
  <si>
    <t>Legados y Donaciones documentadas   (49610)</t>
  </si>
  <si>
    <t>Subvenciones   (49620)</t>
  </si>
  <si>
    <t>Ingresos netos de ventas y otras actividades económicas   (49640)</t>
  </si>
  <si>
    <t>Ganacia en la venta o disposición de inversiones     (49650)</t>
  </si>
  <si>
    <t>Intereses y dividendos   (49660)</t>
  </si>
  <si>
    <t>Costo de Ventas y de Otras Actividades Económicas  (76140)</t>
  </si>
  <si>
    <t>Reparaciones Mayores - Mano de Obra   (76200)</t>
  </si>
  <si>
    <t xml:space="preserve">Cuota Arquidiocesana  </t>
  </si>
  <si>
    <t xml:space="preserve">Cuota Seminario </t>
  </si>
  <si>
    <t>Total descuento sobre la cuota parroquial annual</t>
  </si>
  <si>
    <t xml:space="preserve">Descuento del 5% por pago anticipado de cuota parroquial anual </t>
  </si>
  <si>
    <t>Cuota Seminario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</si>
</sst>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3" formatCode="_(* #,##0.00_);_(* \(#,##0.00\);_(* &quot;-&quot;??_);_(@_)"/>
    <numFmt numFmtId="164" formatCode="&quot;$&quot;#,##0;&quot;$&quot;\-#,##0"/>
    <numFmt numFmtId="165" formatCode="&quot;$&quot;#,##0.00;&quot;$&quot;\-#,##0.00"/>
    <numFmt numFmtId="166" formatCode="&quot;$&quot;\ #,##0.00"/>
    <numFmt numFmtId="167" formatCode="&quot;$&quot;\ #,##0"/>
    <numFmt numFmtId="168" formatCode="[$-500A]dddd\,\ dd&quot; de &quot;mmmm&quot; de &quot;yyyy;@"/>
    <numFmt numFmtId="169" formatCode="dd/mm/yyyy;@"/>
  </numFmts>
  <fonts count="85" x14ac:knownFonts="1">
    <font>
      <sz val="11"/>
      <color theme="1"/>
      <name val="Calibri"/>
      <family val="2"/>
      <scheme val="minor"/>
    </font>
    <font>
      <sz val="11"/>
      <color indexed="8"/>
      <name val="Calibri"/>
      <family val="2"/>
    </font>
    <font>
      <sz val="11"/>
      <color indexed="8"/>
      <name val="Calibri"/>
      <family val="2"/>
    </font>
    <font>
      <sz val="11"/>
      <color indexed="8"/>
      <name val="Calibri"/>
      <family val="2"/>
    </font>
    <font>
      <sz val="11"/>
      <color indexed="8"/>
      <name val="Calibri"/>
      <family val="2"/>
    </font>
    <font>
      <i/>
      <sz val="10"/>
      <name val="Arial"/>
      <family val="2"/>
    </font>
    <font>
      <i/>
      <sz val="10"/>
      <name val="Arial"/>
      <family val="2"/>
    </font>
    <font>
      <b/>
      <sz val="10"/>
      <name val="Arial"/>
      <family val="2"/>
    </font>
    <font>
      <u/>
      <sz val="10"/>
      <name val="Arial"/>
      <family val="2"/>
    </font>
    <font>
      <i/>
      <sz val="10"/>
      <name val="Arial"/>
      <family val="2"/>
    </font>
    <font>
      <b/>
      <i/>
      <sz val="10"/>
      <name val="Arial"/>
      <family val="2"/>
    </font>
    <font>
      <b/>
      <sz val="10"/>
      <name val="Arial"/>
      <family val="2"/>
    </font>
    <font>
      <b/>
      <u/>
      <sz val="10"/>
      <name val="Arial"/>
      <family val="2"/>
    </font>
    <font>
      <sz val="10"/>
      <name val="Arial"/>
      <family val="2"/>
    </font>
    <font>
      <b/>
      <i/>
      <sz val="12"/>
      <name val="Arial"/>
      <family val="2"/>
    </font>
    <font>
      <sz val="12"/>
      <name val="Arial"/>
      <family val="2"/>
    </font>
    <font>
      <b/>
      <sz val="12"/>
      <name val="Arial"/>
      <family val="2"/>
    </font>
    <font>
      <b/>
      <sz val="11"/>
      <name val="Arial"/>
      <family val="2"/>
    </font>
    <font>
      <sz val="11"/>
      <name val="Arial"/>
      <family val="2"/>
    </font>
    <font>
      <sz val="10"/>
      <name val="Arial Black"/>
      <family val="2"/>
    </font>
    <font>
      <sz val="10"/>
      <name val="Arial Narrow"/>
      <family val="2"/>
    </font>
    <font>
      <sz val="10"/>
      <name val="Arial"/>
      <family val="2"/>
    </font>
    <font>
      <b/>
      <i/>
      <sz val="11"/>
      <name val="Times New Roman"/>
      <family val="1"/>
    </font>
    <font>
      <b/>
      <sz val="10"/>
      <name val="Arial Narrow"/>
      <family val="2"/>
    </font>
    <font>
      <i/>
      <sz val="9"/>
      <name val="Times New Roman"/>
      <family val="1"/>
    </font>
    <font>
      <sz val="11"/>
      <name val="Arial Narrow"/>
      <family val="2"/>
    </font>
    <font>
      <sz val="11"/>
      <name val="Arial"/>
      <family val="2"/>
    </font>
    <font>
      <sz val="8"/>
      <name val="Arial"/>
      <family val="2"/>
    </font>
    <font>
      <sz val="8"/>
      <name val="Arial"/>
      <family val="2"/>
    </font>
    <font>
      <b/>
      <sz val="8"/>
      <name val="Arial"/>
      <family val="2"/>
    </font>
    <font>
      <sz val="12"/>
      <name val="Arial"/>
      <family val="2"/>
    </font>
    <font>
      <sz val="9"/>
      <name val="Arial"/>
      <family val="2"/>
    </font>
    <font>
      <sz val="8"/>
      <name val="Arial"/>
      <family val="2"/>
    </font>
    <font>
      <sz val="10"/>
      <name val="Arial"/>
      <family val="2"/>
    </font>
    <font>
      <sz val="10"/>
      <name val="Arial"/>
      <family val="2"/>
    </font>
    <font>
      <sz val="12"/>
      <name val="Arial"/>
      <family val="2"/>
    </font>
    <font>
      <sz val="11"/>
      <name val="Arial"/>
      <family val="2"/>
    </font>
    <font>
      <b/>
      <sz val="11"/>
      <name val="Arial"/>
      <family val="2"/>
    </font>
    <font>
      <sz val="11"/>
      <name val="Arial"/>
      <family val="2"/>
    </font>
    <font>
      <sz val="9"/>
      <name val="Arial"/>
      <family val="2"/>
    </font>
    <font>
      <sz val="9"/>
      <name val="Arial"/>
      <family val="2"/>
    </font>
    <font>
      <i/>
      <sz val="11"/>
      <name val="Arial"/>
      <family val="2"/>
    </font>
    <font>
      <b/>
      <sz val="9"/>
      <name val="Arial"/>
      <family val="2"/>
    </font>
    <font>
      <sz val="9"/>
      <name val="Arial"/>
      <family val="2"/>
    </font>
    <font>
      <b/>
      <i/>
      <sz val="9"/>
      <name val="Arial"/>
      <family val="2"/>
    </font>
    <font>
      <sz val="9.5"/>
      <name val="Arial"/>
      <family val="2"/>
    </font>
    <font>
      <sz val="9.5"/>
      <name val="Arial"/>
      <family val="2"/>
    </font>
    <font>
      <b/>
      <u/>
      <sz val="11"/>
      <name val="Arial"/>
      <family val="2"/>
    </font>
    <font>
      <sz val="11"/>
      <color indexed="8"/>
      <name val="Calibri"/>
      <family val="2"/>
    </font>
    <font>
      <b/>
      <sz val="11"/>
      <color indexed="10"/>
      <name val="Calibri"/>
      <family val="2"/>
    </font>
    <font>
      <sz val="11"/>
      <color indexed="10"/>
      <name val="Calibri"/>
      <family val="2"/>
    </font>
    <font>
      <sz val="8"/>
      <name val="Calibri"/>
      <family val="2"/>
    </font>
    <font>
      <b/>
      <sz val="11"/>
      <color indexed="8"/>
      <name val="Calibri"/>
      <family val="2"/>
    </font>
    <font>
      <sz val="8"/>
      <color indexed="8"/>
      <name val="Calibri"/>
      <family val="2"/>
    </font>
    <font>
      <sz val="7"/>
      <color indexed="8"/>
      <name val="Calibri"/>
      <family val="2"/>
    </font>
    <font>
      <b/>
      <sz val="11"/>
      <color indexed="56"/>
      <name val="Calibri"/>
      <family val="2"/>
    </font>
    <font>
      <b/>
      <sz val="10"/>
      <color indexed="10"/>
      <name val="Arial"/>
      <family val="2"/>
    </font>
    <font>
      <b/>
      <sz val="10"/>
      <color indexed="56"/>
      <name val="Arial"/>
      <family val="2"/>
    </font>
    <font>
      <b/>
      <sz val="10"/>
      <color indexed="17"/>
      <name val="Arial"/>
      <family val="2"/>
    </font>
    <font>
      <b/>
      <sz val="11"/>
      <color indexed="17"/>
      <name val="Calibri"/>
      <family val="2"/>
    </font>
    <font>
      <b/>
      <sz val="11"/>
      <color indexed="20"/>
      <name val="Calibri"/>
      <family val="2"/>
    </font>
    <font>
      <b/>
      <sz val="10"/>
      <color indexed="20"/>
      <name val="Arial"/>
      <family val="2"/>
    </font>
    <font>
      <sz val="10"/>
      <color indexed="10"/>
      <name val="Arial"/>
      <family val="2"/>
    </font>
    <font>
      <sz val="8"/>
      <name val="Arial Black"/>
      <family val="2"/>
    </font>
    <font>
      <sz val="9"/>
      <color indexed="8"/>
      <name val="Calibri"/>
      <family val="2"/>
    </font>
    <font>
      <sz val="9"/>
      <color indexed="8"/>
      <name val="Calibri"/>
      <family val="2"/>
    </font>
    <font>
      <b/>
      <sz val="9"/>
      <color indexed="10"/>
      <name val="Arial"/>
      <family val="2"/>
    </font>
    <font>
      <sz val="8"/>
      <color indexed="8"/>
      <name val="Calibri"/>
      <family val="2"/>
    </font>
    <font>
      <sz val="9"/>
      <color indexed="8"/>
      <name val="Calibri"/>
      <family val="2"/>
    </font>
    <font>
      <b/>
      <sz val="11"/>
      <name val="Arial Narrow"/>
      <family val="2"/>
    </font>
    <font>
      <sz val="11"/>
      <color indexed="8"/>
      <name val="Arial Narrow"/>
      <family val="2"/>
    </font>
    <font>
      <b/>
      <sz val="11"/>
      <color indexed="8"/>
      <name val="Arial Narrow"/>
      <family val="2"/>
    </font>
    <font>
      <b/>
      <sz val="12"/>
      <name val="Arial Narrow"/>
      <family val="2"/>
    </font>
    <font>
      <sz val="8"/>
      <name val="Arial Narrow"/>
      <family val="2"/>
    </font>
    <font>
      <sz val="12"/>
      <name val="Arial Narrow"/>
      <family val="2"/>
    </font>
    <font>
      <b/>
      <i/>
      <sz val="9.5"/>
      <name val="Arial"/>
      <family val="2"/>
    </font>
    <font>
      <sz val="11"/>
      <color indexed="8"/>
      <name val="Calibri"/>
      <family val="2"/>
    </font>
    <font>
      <b/>
      <sz val="12"/>
      <color indexed="8"/>
      <name val="Calibri"/>
      <family val="2"/>
    </font>
    <font>
      <sz val="8"/>
      <color indexed="8"/>
      <name val="Arial"/>
      <family val="2"/>
    </font>
    <font>
      <b/>
      <sz val="9"/>
      <name val="Arial Narrow"/>
      <family val="2"/>
    </font>
    <font>
      <b/>
      <sz val="11"/>
      <color indexed="8"/>
      <name val="Calibri"/>
      <family val="2"/>
    </font>
    <font>
      <b/>
      <sz val="9"/>
      <name val="Agency FB"/>
      <family val="2"/>
    </font>
    <font>
      <b/>
      <sz val="10"/>
      <name val="Agency FB"/>
      <family val="2"/>
    </font>
    <font>
      <sz val="11"/>
      <color theme="1"/>
      <name val="Calibri"/>
      <family val="2"/>
      <scheme val="minor"/>
    </font>
    <font>
      <sz val="12"/>
      <color indexed="8"/>
      <name val="Arial Narrow"/>
      <family val="2"/>
    </font>
  </fonts>
  <fills count="9">
    <fill>
      <patternFill patternType="none"/>
    </fill>
    <fill>
      <patternFill patternType="gray125"/>
    </fill>
    <fill>
      <patternFill patternType="lightGray">
        <bgColor indexed="55"/>
      </patternFill>
    </fill>
    <fill>
      <patternFill patternType="solid">
        <fgColor indexed="47"/>
        <bgColor indexed="24"/>
      </patternFill>
    </fill>
    <fill>
      <patternFill patternType="solid">
        <fgColor indexed="47"/>
        <bgColor indexed="64"/>
      </patternFill>
    </fill>
    <fill>
      <patternFill patternType="gray0625"/>
    </fill>
    <fill>
      <patternFill patternType="solid">
        <fgColor indexed="47"/>
        <bgColor indexed="25"/>
      </patternFill>
    </fill>
    <fill>
      <patternFill patternType="solid">
        <fgColor indexed="42"/>
        <bgColor indexed="64"/>
      </patternFill>
    </fill>
    <fill>
      <patternFill patternType="solid">
        <fgColor theme="9" tint="0.39997558519241921"/>
        <bgColor indexed="64"/>
      </patternFill>
    </fill>
  </fills>
  <borders count="66">
    <border>
      <left/>
      <right/>
      <top/>
      <bottom/>
      <diagonal/>
    </border>
    <border>
      <left/>
      <right/>
      <top style="double">
        <color indexed="2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top style="double">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bottom style="medium">
        <color indexed="64"/>
      </bottom>
      <diagonal/>
    </border>
    <border>
      <left/>
      <right/>
      <top style="hair">
        <color indexed="64"/>
      </top>
      <bottom style="thin">
        <color indexed="64"/>
      </bottom>
      <diagonal/>
    </border>
    <border>
      <left/>
      <right style="thin">
        <color indexed="64"/>
      </right>
      <top style="hair">
        <color indexed="64"/>
      </top>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hair">
        <color indexed="64"/>
      </top>
      <bottom style="hair">
        <color indexed="55"/>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hair">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top style="medium">
        <color indexed="64"/>
      </top>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s>
  <cellStyleXfs count="10">
    <xf numFmtId="0" fontId="0" fillId="0" borderId="0">
      <alignment vertical="top"/>
    </xf>
    <xf numFmtId="4" fontId="48" fillId="0" borderId="0" applyFont="0" applyFill="0" applyBorder="0" applyAlignment="0" applyProtection="0">
      <alignment vertical="top"/>
    </xf>
    <xf numFmtId="3" fontId="48" fillId="0" borderId="0" applyFont="0" applyFill="0" applyBorder="0" applyAlignment="0" applyProtection="0">
      <alignment vertical="top"/>
    </xf>
    <xf numFmtId="165" fontId="48" fillId="0" borderId="0" applyFont="0" applyFill="0" applyBorder="0" applyAlignment="0" applyProtection="0">
      <alignment vertical="top"/>
    </xf>
    <xf numFmtId="164" fontId="48" fillId="0" borderId="0" applyFont="0" applyFill="0" applyBorder="0" applyAlignment="0" applyProtection="0">
      <alignment vertical="top"/>
    </xf>
    <xf numFmtId="0" fontId="48" fillId="0" borderId="0" applyFont="0" applyFill="0" applyBorder="0" applyAlignment="0" applyProtection="0">
      <alignment vertical="top"/>
    </xf>
    <xf numFmtId="2" fontId="48" fillId="0" borderId="0" applyFont="0" applyFill="0" applyBorder="0" applyAlignment="0" applyProtection="0">
      <alignment vertical="top"/>
    </xf>
    <xf numFmtId="0" fontId="83" fillId="0" borderId="0" applyNumberFormat="0" applyFill="0" applyBorder="0" applyAlignment="0" applyProtection="0">
      <alignment vertical="top"/>
    </xf>
    <xf numFmtId="0" fontId="83" fillId="0" borderId="0" applyNumberFormat="0" applyFill="0" applyBorder="0" applyAlignment="0" applyProtection="0">
      <alignment vertical="top"/>
    </xf>
    <xf numFmtId="0" fontId="48" fillId="0" borderId="1" applyNumberFormat="0" applyFont="0" applyFill="0" applyAlignment="0" applyProtection="0">
      <alignment vertical="top"/>
    </xf>
  </cellStyleXfs>
  <cellXfs count="1282">
    <xf numFmtId="0" fontId="0" fillId="0" borderId="0" xfId="0">
      <alignment vertical="top"/>
    </xf>
    <xf numFmtId="0" fontId="5" fillId="0" borderId="0" xfId="0" applyFont="1">
      <alignment vertical="top"/>
    </xf>
    <xf numFmtId="0" fontId="8" fillId="0" borderId="0" xfId="0" applyFont="1">
      <alignment vertical="top"/>
    </xf>
    <xf numFmtId="0" fontId="0" fillId="0" borderId="0" xfId="0" applyAlignment="1">
      <alignment vertical="top" wrapText="1"/>
    </xf>
    <xf numFmtId="0" fontId="10" fillId="0" borderId="0" xfId="0" applyFont="1" applyAlignment="1">
      <alignment horizontal="left" vertical="top"/>
    </xf>
    <xf numFmtId="165" fontId="9" fillId="0" borderId="0" xfId="0" applyNumberFormat="1" applyFont="1">
      <alignment vertical="top"/>
    </xf>
    <xf numFmtId="165" fontId="10" fillId="0" borderId="0" xfId="0" applyNumberFormat="1" applyFont="1">
      <alignment vertical="top"/>
    </xf>
    <xf numFmtId="0" fontId="13" fillId="0" borderId="0" xfId="0" applyFont="1">
      <alignment vertical="top"/>
    </xf>
    <xf numFmtId="0" fontId="15" fillId="0" borderId="0" xfId="0" applyFont="1">
      <alignment vertical="top"/>
    </xf>
    <xf numFmtId="0" fontId="18" fillId="0" borderId="0" xfId="0" applyFont="1">
      <alignment vertical="top"/>
    </xf>
    <xf numFmtId="0" fontId="0" fillId="0" borderId="0" xfId="0" applyAlignment="1">
      <alignment vertical="center"/>
    </xf>
    <xf numFmtId="0" fontId="0" fillId="0" borderId="0" xfId="0" applyAlignment="1"/>
    <xf numFmtId="165" fontId="0" fillId="0" borderId="0" xfId="0" applyNumberFormat="1">
      <alignment vertical="top"/>
    </xf>
    <xf numFmtId="165" fontId="18" fillId="0" borderId="0" xfId="3" applyFont="1" applyBorder="1">
      <alignment vertical="top"/>
    </xf>
    <xf numFmtId="0" fontId="11" fillId="0" borderId="2" xfId="0" applyFont="1" applyBorder="1" applyAlignment="1">
      <alignment horizontal="center" vertical="center" wrapText="1"/>
    </xf>
    <xf numFmtId="0" fontId="11" fillId="0" borderId="0" xfId="0" applyFont="1">
      <alignment vertical="top"/>
    </xf>
    <xf numFmtId="0" fontId="16" fillId="0" borderId="0" xfId="0" applyFont="1" applyAlignment="1">
      <alignment horizontal="center" vertical="center"/>
    </xf>
    <xf numFmtId="0" fontId="29" fillId="0" borderId="2" xfId="0" applyFont="1" applyBorder="1" applyAlignment="1">
      <alignment horizontal="center" vertical="center" wrapText="1"/>
    </xf>
    <xf numFmtId="0" fontId="0" fillId="0" borderId="3" xfId="0" applyBorder="1">
      <alignment vertical="top"/>
    </xf>
    <xf numFmtId="0" fontId="0" fillId="0" borderId="4" xfId="0" applyBorder="1">
      <alignment vertical="top"/>
    </xf>
    <xf numFmtId="0" fontId="0" fillId="0" borderId="0" xfId="0" applyAlignment="1">
      <alignment horizontal="center" vertical="top" wrapText="1"/>
    </xf>
    <xf numFmtId="0" fontId="28" fillId="0" borderId="0" xfId="0" applyFont="1" applyAlignment="1">
      <alignment vertical="center" wrapText="1"/>
    </xf>
    <xf numFmtId="166" fontId="21" fillId="0" borderId="0" xfId="0" applyNumberFormat="1" applyFont="1" applyAlignment="1">
      <alignment vertical="center"/>
    </xf>
    <xf numFmtId="166" fontId="28" fillId="0" borderId="0" xfId="0" applyNumberFormat="1" applyFont="1" applyAlignment="1">
      <alignment vertical="center"/>
    </xf>
    <xf numFmtId="0" fontId="0" fillId="0" borderId="5" xfId="0" applyBorder="1" applyAlignment="1">
      <alignment vertical="top" wrapText="1"/>
    </xf>
    <xf numFmtId="0" fontId="0" fillId="0" borderId="6" xfId="0" applyBorder="1">
      <alignment vertical="top"/>
    </xf>
    <xf numFmtId="0" fontId="0" fillId="0" borderId="4" xfId="0" applyBorder="1" applyAlignment="1">
      <alignment vertical="top" wrapText="1"/>
    </xf>
    <xf numFmtId="0" fontId="0" fillId="0" borderId="7" xfId="0" applyBorder="1">
      <alignment vertical="top"/>
    </xf>
    <xf numFmtId="0" fontId="0" fillId="0" borderId="5" xfId="0" applyBorder="1">
      <alignment vertical="top"/>
    </xf>
    <xf numFmtId="0" fontId="16" fillId="0" borderId="0" xfId="0" applyFont="1" applyAlignment="1">
      <alignment horizontal="center" vertical="center" wrapText="1"/>
    </xf>
    <xf numFmtId="0" fontId="26" fillId="0" borderId="8" xfId="0" applyFont="1" applyBorder="1" applyAlignment="1">
      <alignment vertical="center"/>
    </xf>
    <xf numFmtId="0" fontId="31" fillId="0" borderId="0" xfId="0" applyFont="1">
      <alignment vertical="top"/>
    </xf>
    <xf numFmtId="0" fontId="27" fillId="0" borderId="0" xfId="0" applyFont="1" applyAlignment="1">
      <alignment horizontal="center" vertical="center"/>
    </xf>
    <xf numFmtId="0" fontId="13" fillId="0" borderId="2" xfId="0" applyFont="1" applyBorder="1" applyAlignment="1">
      <alignment horizontal="center" vertical="center"/>
    </xf>
    <xf numFmtId="0" fontId="0" fillId="0" borderId="9" xfId="0" applyBorder="1" applyAlignment="1">
      <alignment horizontal="center" vertical="top"/>
    </xf>
    <xf numFmtId="0" fontId="22" fillId="0" borderId="0" xfId="0" applyFont="1">
      <alignment vertical="top"/>
    </xf>
    <xf numFmtId="0" fontId="0" fillId="0" borderId="0" xfId="0" applyAlignment="1">
      <alignment horizontal="center" vertical="center" textRotation="90" wrapText="1" readingOrder="1"/>
    </xf>
    <xf numFmtId="0" fontId="0" fillId="0" borderId="8" xfId="0" applyBorder="1" applyAlignment="1">
      <alignment horizontal="center" vertical="center" textRotation="90" wrapText="1" readingOrder="1"/>
    </xf>
    <xf numFmtId="0" fontId="0" fillId="0" borderId="4" xfId="0" applyBorder="1" applyAlignment="1"/>
    <xf numFmtId="0" fontId="13" fillId="0" borderId="4" xfId="0" applyFont="1" applyBorder="1">
      <alignment vertical="top"/>
    </xf>
    <xf numFmtId="0" fontId="0" fillId="0" borderId="5" xfId="0" applyBorder="1" applyAlignment="1"/>
    <xf numFmtId="0" fontId="0" fillId="0" borderId="10" xfId="0" applyBorder="1">
      <alignment vertical="top"/>
    </xf>
    <xf numFmtId="0" fontId="18" fillId="0" borderId="10" xfId="0" applyFont="1" applyBorder="1">
      <alignment vertical="top"/>
    </xf>
    <xf numFmtId="0" fontId="0" fillId="0" borderId="8" xfId="0" applyBorder="1">
      <alignment vertical="top"/>
    </xf>
    <xf numFmtId="0" fontId="4" fillId="0" borderId="11" xfId="0" applyFont="1" applyBorder="1" applyAlignment="1">
      <alignment horizontal="center" vertical="center" textRotation="90" wrapText="1"/>
    </xf>
    <xf numFmtId="0" fontId="7" fillId="0" borderId="10" xfId="0"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vertical="center" wrapText="1"/>
    </xf>
    <xf numFmtId="49" fontId="33" fillId="0" borderId="0" xfId="0" applyNumberFormat="1" applyFont="1" applyAlignment="1">
      <alignment horizontal="center" vertical="center" wrapText="1"/>
    </xf>
    <xf numFmtId="49" fontId="33" fillId="0" borderId="0" xfId="0" applyNumberFormat="1" applyFont="1" applyAlignment="1">
      <alignment horizontal="center" vertical="top" wrapText="1"/>
    </xf>
    <xf numFmtId="0" fontId="34" fillId="0" borderId="0" xfId="0" applyFont="1">
      <alignment vertical="top"/>
    </xf>
    <xf numFmtId="0" fontId="33" fillId="0" borderId="0" xfId="0" applyFont="1" applyAlignment="1">
      <alignment horizontal="center" vertical="top"/>
    </xf>
    <xf numFmtId="49" fontId="33" fillId="0" borderId="2" xfId="0" applyNumberFormat="1" applyFont="1" applyBorder="1" applyAlignment="1">
      <alignment horizontal="center" vertical="center" wrapText="1"/>
    </xf>
    <xf numFmtId="49" fontId="33" fillId="0" borderId="2" xfId="0" applyNumberFormat="1" applyFont="1" applyBorder="1" applyAlignment="1">
      <alignment horizontal="center" vertical="top" wrapText="1"/>
    </xf>
    <xf numFmtId="0" fontId="34" fillId="0" borderId="3" xfId="0" applyFont="1" applyBorder="1" applyAlignment="1">
      <alignment horizontal="center" vertical="center" textRotation="90" wrapText="1"/>
    </xf>
    <xf numFmtId="0" fontId="34" fillId="0" borderId="3" xfId="0" applyFont="1" applyBorder="1" applyAlignment="1">
      <alignment horizontal="center" vertical="center" wrapText="1"/>
    </xf>
    <xf numFmtId="49" fontId="13" fillId="0" borderId="2" xfId="0" applyNumberFormat="1" applyFont="1" applyBorder="1" applyAlignment="1">
      <alignment horizontal="center" vertical="center" wrapText="1"/>
    </xf>
    <xf numFmtId="0" fontId="13" fillId="0" borderId="2" xfId="0" applyFont="1" applyBorder="1" applyAlignment="1">
      <alignment horizontal="center" vertical="center" wrapText="1"/>
    </xf>
    <xf numFmtId="0" fontId="13" fillId="0" borderId="0" xfId="0" applyFont="1" applyAlignment="1">
      <alignment horizontal="left" vertical="center" wrapText="1"/>
    </xf>
    <xf numFmtId="37" fontId="7" fillId="0" borderId="0" xfId="0" applyNumberFormat="1" applyFont="1" applyAlignment="1">
      <alignment horizontal="right" vertical="center" wrapText="1"/>
    </xf>
    <xf numFmtId="0" fontId="4" fillId="0" borderId="10" xfId="0" applyFont="1" applyBorder="1" applyAlignment="1">
      <alignment vertical="center" textRotation="90" wrapText="1"/>
    </xf>
    <xf numFmtId="0" fontId="34" fillId="0" borderId="0" xfId="0" applyFont="1" applyAlignment="1">
      <alignment vertical="center" textRotation="90" wrapText="1"/>
    </xf>
    <xf numFmtId="0" fontId="34" fillId="0" borderId="8" xfId="0" applyFont="1" applyBorder="1" applyAlignment="1">
      <alignment vertical="center" textRotation="90" wrapText="1"/>
    </xf>
    <xf numFmtId="0" fontId="34" fillId="0" borderId="9" xfId="0" applyFont="1" applyBorder="1" applyAlignment="1">
      <alignment vertical="center" textRotation="90" wrapText="1"/>
    </xf>
    <xf numFmtId="0" fontId="7" fillId="0" borderId="12" xfId="0" applyFont="1" applyBorder="1" applyAlignment="1">
      <alignment horizontal="center" vertical="center" wrapText="1"/>
    </xf>
    <xf numFmtId="0" fontId="7" fillId="0" borderId="12" xfId="0" applyFont="1" applyBorder="1" applyAlignment="1">
      <alignment vertical="center" wrapText="1"/>
    </xf>
    <xf numFmtId="49" fontId="33" fillId="0" borderId="12" xfId="0" applyNumberFormat="1" applyFont="1" applyBorder="1" applyAlignment="1">
      <alignment horizontal="center" vertical="center" wrapText="1"/>
    </xf>
    <xf numFmtId="49" fontId="33" fillId="0" borderId="12" xfId="0" applyNumberFormat="1" applyFont="1" applyBorder="1" applyAlignment="1">
      <alignment horizontal="center" vertical="top" wrapText="1"/>
    </xf>
    <xf numFmtId="49" fontId="33" fillId="0" borderId="13" xfId="0" applyNumberFormat="1" applyFont="1" applyBorder="1" applyAlignment="1">
      <alignment horizontal="center" vertical="top" wrapText="1"/>
    </xf>
    <xf numFmtId="0" fontId="33" fillId="0" borderId="2" xfId="0" applyFont="1" applyBorder="1" applyAlignment="1">
      <alignment horizontal="center" vertical="center" wrapText="1"/>
    </xf>
    <xf numFmtId="0" fontId="33" fillId="0" borderId="2" xfId="0" applyFont="1" applyBorder="1" applyAlignment="1">
      <alignment horizontal="center" vertical="top" wrapText="1"/>
    </xf>
    <xf numFmtId="49" fontId="33" fillId="0" borderId="4" xfId="0" applyNumberFormat="1" applyFont="1" applyBorder="1" applyAlignment="1">
      <alignment horizontal="center" vertical="top" wrapText="1"/>
    </xf>
    <xf numFmtId="37" fontId="34" fillId="0" borderId="4" xfId="0" applyNumberFormat="1" applyFont="1" applyBorder="1" applyAlignment="1">
      <alignment horizontal="right" vertical="top" wrapText="1"/>
    </xf>
    <xf numFmtId="0" fontId="11" fillId="0" borderId="0" xfId="0" applyFont="1" applyAlignment="1">
      <alignment horizontal="left" vertical="center"/>
    </xf>
    <xf numFmtId="0" fontId="0" fillId="0" borderId="0" xfId="0" applyAlignment="1">
      <alignment horizontal="center" vertical="top"/>
    </xf>
    <xf numFmtId="0" fontId="16" fillId="0" borderId="6" xfId="0" applyFont="1" applyBorder="1" applyAlignment="1">
      <alignment horizontal="center" vertical="center" wrapText="1"/>
    </xf>
    <xf numFmtId="0" fontId="16" fillId="0" borderId="4" xfId="0" applyFont="1" applyBorder="1" applyAlignment="1">
      <alignment horizontal="center" vertical="center" wrapText="1"/>
    </xf>
    <xf numFmtId="0" fontId="0" fillId="0" borderId="0" xfId="0" applyAlignment="1">
      <alignment horizontal="center" vertical="center"/>
    </xf>
    <xf numFmtId="0" fontId="0" fillId="0" borderId="2" xfId="0" applyBorder="1" applyAlignment="1">
      <alignment horizontal="center" vertical="top"/>
    </xf>
    <xf numFmtId="0" fontId="0" fillId="0" borderId="14" xfId="0" applyBorder="1">
      <alignment vertical="top"/>
    </xf>
    <xf numFmtId="0" fontId="36" fillId="0" borderId="10" xfId="0" applyFont="1" applyBorder="1">
      <alignment vertical="top"/>
    </xf>
    <xf numFmtId="0" fontId="37" fillId="0" borderId="10" xfId="0" applyFont="1" applyBorder="1" applyAlignment="1">
      <alignment horizontal="center" vertical="center" wrapText="1"/>
    </xf>
    <xf numFmtId="0" fontId="38" fillId="0" borderId="0" xfId="0" applyFont="1">
      <alignment vertical="top"/>
    </xf>
    <xf numFmtId="0" fontId="37" fillId="0" borderId="15" xfId="0" applyFont="1" applyBorder="1" applyAlignment="1">
      <alignment horizontal="center" vertical="center" wrapText="1"/>
    </xf>
    <xf numFmtId="0" fontId="37" fillId="0" borderId="0" xfId="0" applyFont="1" applyAlignment="1">
      <alignment horizontal="center" vertical="center" wrapText="1"/>
    </xf>
    <xf numFmtId="0" fontId="38" fillId="0" borderId="0" xfId="0" applyFont="1" applyAlignment="1">
      <alignment horizontal="left" wrapText="1"/>
    </xf>
    <xf numFmtId="0" fontId="36" fillId="0" borderId="15" xfId="0" applyFont="1" applyBorder="1" applyAlignment="1"/>
    <xf numFmtId="0" fontId="0" fillId="0" borderId="16" xfId="0" applyBorder="1">
      <alignment vertical="top"/>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26" fillId="0" borderId="17" xfId="0" applyFont="1" applyBorder="1" applyAlignment="1">
      <alignment vertical="center" wrapText="1"/>
    </xf>
    <xf numFmtId="0" fontId="0" fillId="0" borderId="7" xfId="0" applyBorder="1" applyAlignment="1">
      <alignment horizontal="center" vertical="center"/>
    </xf>
    <xf numFmtId="0" fontId="0" fillId="0" borderId="18" xfId="0" applyBorder="1" applyAlignment="1">
      <alignment horizontal="center" vertical="center"/>
    </xf>
    <xf numFmtId="0" fontId="0" fillId="0" borderId="19" xfId="0" applyBorder="1">
      <alignment vertical="top"/>
    </xf>
    <xf numFmtId="0" fontId="0" fillId="0" borderId="14" xfId="0" applyBorder="1" applyAlignment="1">
      <alignment vertical="center"/>
    </xf>
    <xf numFmtId="0" fontId="18" fillId="0" borderId="17" xfId="0" applyFont="1" applyBorder="1" applyAlignment="1">
      <alignment vertical="center" wrapText="1"/>
    </xf>
    <xf numFmtId="166" fontId="28" fillId="0" borderId="20" xfId="0" applyNumberFormat="1" applyFont="1" applyBorder="1" applyAlignment="1">
      <alignment vertical="center"/>
    </xf>
    <xf numFmtId="0" fontId="34" fillId="0" borderId="16" xfId="0" applyFont="1" applyBorder="1" applyAlignment="1">
      <alignment horizontal="center" vertical="center" wrapText="1"/>
    </xf>
    <xf numFmtId="0" fontId="34" fillId="0" borderId="7" xfId="0" applyFont="1" applyBorder="1" applyAlignment="1">
      <alignment horizontal="center" vertical="center" wrapText="1"/>
    </xf>
    <xf numFmtId="0" fontId="34" fillId="0" borderId="21" xfId="0" applyFont="1" applyBorder="1" applyAlignment="1">
      <alignment horizontal="center" vertical="center" wrapText="1"/>
    </xf>
    <xf numFmtId="0" fontId="27" fillId="0" borderId="0" xfId="0" applyFont="1" applyAlignment="1">
      <alignment vertical="top" wrapText="1"/>
    </xf>
    <xf numFmtId="0" fontId="7" fillId="0" borderId="6" xfId="0" applyFont="1" applyBorder="1" applyAlignment="1">
      <alignment vertical="center" wrapText="1"/>
    </xf>
    <xf numFmtId="0" fontId="0" fillId="0" borderId="9" xfId="0" applyBorder="1" applyAlignment="1">
      <alignment horizontal="center" vertical="center" wrapText="1"/>
    </xf>
    <xf numFmtId="0" fontId="0" fillId="0" borderId="12" xfId="0" applyBorder="1">
      <alignment vertical="top"/>
    </xf>
    <xf numFmtId="0" fontId="0" fillId="0" borderId="9" xfId="0" applyBorder="1">
      <alignment vertical="top"/>
    </xf>
    <xf numFmtId="0" fontId="0" fillId="0" borderId="10" xfId="0" applyBorder="1" applyAlignment="1">
      <alignment horizontal="center" vertical="center" textRotation="90" wrapText="1"/>
    </xf>
    <xf numFmtId="0" fontId="0" fillId="0" borderId="0" xfId="0" applyAlignment="1">
      <alignment horizontal="center" vertical="center" textRotation="90" wrapText="1"/>
    </xf>
    <xf numFmtId="0" fontId="0" fillId="0" borderId="3" xfId="0" applyBorder="1" applyAlignment="1">
      <alignment horizontal="center" vertical="center" wrapText="1"/>
    </xf>
    <xf numFmtId="0" fontId="10" fillId="0" borderId="12" xfId="0" applyFont="1" applyBorder="1" applyAlignment="1">
      <alignment horizontal="left" vertical="center"/>
    </xf>
    <xf numFmtId="0" fontId="0" fillId="0" borderId="8" xfId="0" applyBorder="1" applyAlignment="1">
      <alignment horizontal="center" vertical="center" wrapText="1"/>
    </xf>
    <xf numFmtId="0" fontId="0" fillId="0" borderId="21" xfId="0" applyBorder="1" applyAlignment="1">
      <alignment horizontal="center" vertical="center" textRotation="90" wrapText="1"/>
    </xf>
    <xf numFmtId="0" fontId="0" fillId="0" borderId="22" xfId="0" applyBorder="1" applyAlignment="1">
      <alignment horizontal="center" vertical="center" wrapText="1"/>
    </xf>
    <xf numFmtId="0" fontId="0" fillId="0" borderId="16" xfId="0" applyBorder="1" applyAlignment="1">
      <alignment horizontal="center" vertical="center" textRotation="90" wrapText="1"/>
    </xf>
    <xf numFmtId="0" fontId="0" fillId="0" borderId="14" xfId="0" applyBorder="1" applyAlignment="1">
      <alignment horizontal="center" vertical="center" wrapText="1"/>
    </xf>
    <xf numFmtId="0" fontId="0" fillId="0" borderId="23" xfId="0" applyBorder="1" applyAlignment="1">
      <alignment horizontal="center" vertical="center" textRotation="90" wrapText="1"/>
    </xf>
    <xf numFmtId="0" fontId="0" fillId="0" borderId="24" xfId="0" applyBorder="1" applyAlignment="1">
      <alignment horizontal="center" vertical="center" textRotation="90" wrapText="1"/>
    </xf>
    <xf numFmtId="0" fontId="0" fillId="0" borderId="15" xfId="0" applyBorder="1" applyAlignment="1">
      <alignment horizontal="center" vertical="center" wrapText="1"/>
    </xf>
    <xf numFmtId="0" fontId="11" fillId="0" borderId="0" xfId="0" applyFont="1" applyAlignment="1">
      <alignment horizontal="right" vertical="top"/>
    </xf>
    <xf numFmtId="0" fontId="10" fillId="0" borderId="0" xfId="0" applyFont="1">
      <alignment vertical="top"/>
    </xf>
    <xf numFmtId="0" fontId="29" fillId="0" borderId="0" xfId="0" applyFont="1" applyAlignment="1">
      <alignment horizontal="center" vertical="top" wrapText="1"/>
    </xf>
    <xf numFmtId="0" fontId="31" fillId="0" borderId="10" xfId="0" applyFont="1" applyBorder="1">
      <alignment vertical="top"/>
    </xf>
    <xf numFmtId="0" fontId="31" fillId="0" borderId="0" xfId="0" applyFont="1" applyAlignment="1">
      <alignment horizontal="center" vertical="center" readingOrder="1"/>
    </xf>
    <xf numFmtId="0" fontId="40" fillId="0" borderId="14" xfId="0" applyFont="1" applyBorder="1" applyAlignment="1">
      <alignment vertical="center"/>
    </xf>
    <xf numFmtId="0" fontId="31" fillId="0" borderId="8" xfId="0" applyFont="1" applyBorder="1" applyAlignment="1">
      <alignment horizontal="center" vertical="center" textRotation="90" wrapText="1" readingOrder="1"/>
    </xf>
    <xf numFmtId="0" fontId="31" fillId="0" borderId="16" xfId="0" applyFont="1" applyBorder="1" applyAlignment="1">
      <alignment horizontal="center" vertical="center" textRotation="90" wrapText="1" readingOrder="1"/>
    </xf>
    <xf numFmtId="0" fontId="31" fillId="0" borderId="7" xfId="0" applyFont="1" applyBorder="1" applyAlignment="1">
      <alignment horizontal="center" vertical="center" textRotation="90" wrapText="1" readingOrder="1"/>
    </xf>
    <xf numFmtId="0" fontId="20" fillId="0" borderId="14" xfId="0" applyFont="1" applyBorder="1" applyAlignment="1">
      <alignment vertical="center"/>
    </xf>
    <xf numFmtId="0" fontId="20" fillId="0" borderId="14" xfId="0" applyFont="1" applyBorder="1">
      <alignment vertical="top"/>
    </xf>
    <xf numFmtId="166" fontId="13" fillId="0" borderId="25" xfId="0" applyNumberFormat="1" applyFont="1" applyBorder="1" applyAlignment="1">
      <alignment horizontal="center" vertical="center"/>
    </xf>
    <xf numFmtId="0" fontId="18" fillId="0" borderId="13" xfId="0" applyFont="1" applyBorder="1">
      <alignment vertical="top"/>
    </xf>
    <xf numFmtId="165" fontId="26" fillId="2" borderId="26" xfId="3" applyFont="1" applyFill="1" applyBorder="1" applyAlignment="1">
      <alignment horizontal="center" vertical="center"/>
    </xf>
    <xf numFmtId="0" fontId="36" fillId="0" borderId="0" xfId="0" applyFont="1" applyAlignment="1">
      <alignment horizontal="center" vertical="center" textRotation="90" wrapText="1"/>
    </xf>
    <xf numFmtId="0" fontId="36" fillId="0" borderId="0" xfId="0" applyFont="1" applyAlignment="1">
      <alignment horizontal="center" vertical="top" wrapText="1"/>
    </xf>
    <xf numFmtId="0" fontId="26" fillId="0" borderId="0" xfId="0" applyFont="1" applyAlignment="1">
      <alignment horizontal="left" vertical="center"/>
    </xf>
    <xf numFmtId="0" fontId="26" fillId="0" borderId="0" xfId="0" applyFont="1" applyAlignment="1">
      <alignment vertical="center"/>
    </xf>
    <xf numFmtId="0" fontId="3" fillId="0" borderId="2" xfId="0" applyFont="1" applyBorder="1" applyAlignment="1">
      <alignment horizontal="center" vertical="center"/>
    </xf>
    <xf numFmtId="0" fontId="3" fillId="0" borderId="0" xfId="0" applyFont="1" applyAlignment="1">
      <alignment horizontal="center" vertical="center"/>
    </xf>
    <xf numFmtId="0" fontId="34" fillId="0" borderId="12" xfId="0" applyFont="1" applyBorder="1" applyAlignment="1">
      <alignment vertical="center" textRotation="90" wrapText="1"/>
    </xf>
    <xf numFmtId="0" fontId="16" fillId="3" borderId="2" xfId="0" applyFont="1" applyFill="1" applyBorder="1" applyAlignment="1" applyProtection="1">
      <alignment horizontal="center" vertical="center"/>
      <protection locked="0"/>
    </xf>
    <xf numFmtId="49" fontId="45" fillId="0" borderId="2" xfId="0" applyNumberFormat="1" applyFont="1" applyBorder="1" applyAlignment="1">
      <alignment horizontal="center" vertical="center" wrapText="1"/>
    </xf>
    <xf numFmtId="0" fontId="33" fillId="0" borderId="0" xfId="0" applyFont="1" applyAlignment="1">
      <alignment horizontal="left" vertical="center"/>
    </xf>
    <xf numFmtId="0" fontId="33" fillId="0" borderId="0" xfId="0" applyFont="1">
      <alignment vertical="top"/>
    </xf>
    <xf numFmtId="0" fontId="33" fillId="0" borderId="16" xfId="0" applyFont="1" applyBorder="1" applyAlignment="1">
      <alignment horizontal="center" vertical="top"/>
    </xf>
    <xf numFmtId="0" fontId="33" fillId="0" borderId="14" xfId="0" applyFont="1" applyBorder="1" applyAlignment="1">
      <alignment horizontal="center" vertical="top"/>
    </xf>
    <xf numFmtId="0" fontId="34" fillId="0" borderId="24" xfId="0" applyFont="1" applyBorder="1" applyAlignment="1">
      <alignment horizontal="center" vertical="top"/>
    </xf>
    <xf numFmtId="0" fontId="34" fillId="0" borderId="15" xfId="0" applyFont="1" applyBorder="1" applyAlignment="1">
      <alignment horizontal="left" vertical="top"/>
    </xf>
    <xf numFmtId="0" fontId="7" fillId="0" borderId="15" xfId="0" applyFont="1" applyBorder="1" applyAlignment="1">
      <alignment horizontal="center" vertical="center" wrapText="1"/>
    </xf>
    <xf numFmtId="0" fontId="34" fillId="0" borderId="0" xfId="0" applyFont="1" applyAlignment="1">
      <alignment horizontal="center" vertical="top"/>
    </xf>
    <xf numFmtId="0" fontId="34" fillId="0" borderId="0" xfId="0" applyFont="1" applyAlignment="1">
      <alignment horizontal="left" vertical="top"/>
    </xf>
    <xf numFmtId="0" fontId="33" fillId="0" borderId="0" xfId="0" applyFont="1" applyAlignment="1">
      <alignment horizontal="left" wrapText="1"/>
    </xf>
    <xf numFmtId="0" fontId="34" fillId="0" borderId="16" xfId="0" applyFont="1" applyBorder="1">
      <alignment vertical="top"/>
    </xf>
    <xf numFmtId="0" fontId="34" fillId="0" borderId="14" xfId="0" applyFont="1" applyBorder="1" applyAlignment="1">
      <alignment horizontal="center" vertical="top"/>
    </xf>
    <xf numFmtId="0" fontId="34" fillId="0" borderId="15" xfId="0" applyFont="1" applyBorder="1" applyAlignment="1"/>
    <xf numFmtId="0" fontId="33" fillId="0" borderId="0" xfId="0" applyFont="1" applyAlignment="1">
      <alignment horizontal="center" vertical="center" wrapText="1"/>
    </xf>
    <xf numFmtId="0" fontId="7" fillId="0" borderId="27" xfId="0" applyFont="1" applyBorder="1" applyAlignment="1">
      <alignment horizontal="center" vertical="center" wrapText="1"/>
    </xf>
    <xf numFmtId="167" fontId="7" fillId="0" borderId="10" xfId="0" applyNumberFormat="1" applyFont="1" applyBorder="1" applyAlignment="1">
      <alignment horizontal="center" vertical="center" wrapText="1"/>
    </xf>
    <xf numFmtId="0" fontId="34" fillId="0" borderId="0" xfId="0" applyFont="1" applyAlignment="1">
      <alignment horizontal="centerContinuous" vertical="top"/>
    </xf>
    <xf numFmtId="4" fontId="34" fillId="0" borderId="22" xfId="1" applyFont="1" applyBorder="1" applyAlignment="1"/>
    <xf numFmtId="0" fontId="34" fillId="0" borderId="27" xfId="0" applyFont="1" applyBorder="1">
      <alignment vertical="top"/>
    </xf>
    <xf numFmtId="0" fontId="4" fillId="0" borderId="14" xfId="0" applyFont="1" applyBorder="1">
      <alignment vertical="top"/>
    </xf>
    <xf numFmtId="0" fontId="4" fillId="0" borderId="0" xfId="0" applyFont="1">
      <alignment vertical="top"/>
    </xf>
    <xf numFmtId="0" fontId="4" fillId="0" borderId="19" xfId="0" applyFont="1" applyBorder="1">
      <alignment vertical="top"/>
    </xf>
    <xf numFmtId="0" fontId="4" fillId="0" borderId="15" xfId="0" applyFont="1" applyBorder="1">
      <alignment vertical="top"/>
    </xf>
    <xf numFmtId="3" fontId="4" fillId="0" borderId="10" xfId="0" applyNumberFormat="1" applyFont="1" applyBorder="1">
      <alignment vertical="top"/>
    </xf>
    <xf numFmtId="0" fontId="34" fillId="0" borderId="14" xfId="0" applyFont="1" applyBorder="1">
      <alignment vertical="top"/>
    </xf>
    <xf numFmtId="0" fontId="34" fillId="0" borderId="28" xfId="0" applyFont="1" applyBorder="1">
      <alignment vertical="top"/>
    </xf>
    <xf numFmtId="0" fontId="33" fillId="0" borderId="27" xfId="0" applyFont="1" applyBorder="1">
      <alignment vertical="top"/>
    </xf>
    <xf numFmtId="0" fontId="33" fillId="0" borderId="14" xfId="0" applyFont="1" applyBorder="1">
      <alignment vertical="top"/>
    </xf>
    <xf numFmtId="0" fontId="33" fillId="0" borderId="17" xfId="0" applyFont="1" applyBorder="1" applyAlignment="1">
      <alignment vertical="center"/>
    </xf>
    <xf numFmtId="0" fontId="33" fillId="0" borderId="14" xfId="0" applyFont="1" applyBorder="1" applyAlignment="1">
      <alignment vertical="center"/>
    </xf>
    <xf numFmtId="0" fontId="34" fillId="0" borderId="14" xfId="0" applyFont="1" applyBorder="1" applyAlignment="1"/>
    <xf numFmtId="0" fontId="33" fillId="0" borderId="8" xfId="0" applyFont="1" applyBorder="1" applyAlignment="1">
      <alignment vertical="center"/>
    </xf>
    <xf numFmtId="0" fontId="34" fillId="0" borderId="8" xfId="0" applyFont="1" applyBorder="1" applyAlignment="1"/>
    <xf numFmtId="167" fontId="7" fillId="0" borderId="29" xfId="0" applyNumberFormat="1" applyFont="1" applyBorder="1" applyAlignment="1">
      <alignment vertical="center"/>
    </xf>
    <xf numFmtId="0" fontId="36" fillId="0" borderId="27" xfId="0" applyFont="1" applyBorder="1" applyAlignment="1"/>
    <xf numFmtId="0" fontId="32" fillId="0" borderId="0" xfId="0" applyFont="1" applyAlignment="1">
      <alignment vertical="center"/>
    </xf>
    <xf numFmtId="0" fontId="19" fillId="0" borderId="0" xfId="0" applyFont="1" applyAlignment="1">
      <alignment horizontal="right" vertical="center"/>
    </xf>
    <xf numFmtId="0" fontId="33" fillId="0" borderId="24" xfId="0" applyFont="1" applyBorder="1" applyAlignment="1">
      <alignment horizontal="center" vertical="top"/>
    </xf>
    <xf numFmtId="0" fontId="33" fillId="0" borderId="15" xfId="0" applyFont="1" applyBorder="1" applyAlignment="1">
      <alignment horizontal="center" vertical="top"/>
    </xf>
    <xf numFmtId="0" fontId="33" fillId="0" borderId="3" xfId="0" applyFont="1" applyBorder="1" applyAlignment="1">
      <alignment horizontal="center" vertical="top"/>
    </xf>
    <xf numFmtId="0" fontId="34" fillId="0" borderId="24" xfId="0" applyFont="1" applyBorder="1">
      <alignment vertical="top"/>
    </xf>
    <xf numFmtId="0" fontId="34" fillId="0" borderId="15" xfId="0" applyFont="1" applyBorder="1" applyAlignment="1">
      <alignment horizontal="center" vertical="top"/>
    </xf>
    <xf numFmtId="0" fontId="34" fillId="0" borderId="3" xfId="0" applyFont="1" applyBorder="1" applyAlignment="1">
      <alignment horizontal="center" vertical="top"/>
    </xf>
    <xf numFmtId="0" fontId="21" fillId="0" borderId="2" xfId="0" applyFont="1" applyBorder="1" applyAlignment="1">
      <alignment horizontal="center" vertical="center" wrapText="1"/>
    </xf>
    <xf numFmtId="0" fontId="26" fillId="0" borderId="30" xfId="0" applyFont="1" applyBorder="1" applyAlignment="1">
      <alignment vertical="center" wrapText="1"/>
    </xf>
    <xf numFmtId="0" fontId="20" fillId="3" borderId="25" xfId="0" applyFont="1" applyFill="1" applyBorder="1" applyAlignment="1" applyProtection="1">
      <alignment horizontal="left" vertical="center"/>
      <protection locked="0"/>
    </xf>
    <xf numFmtId="0" fontId="20" fillId="3" borderId="26" xfId="0" applyFont="1" applyFill="1" applyBorder="1" applyAlignment="1" applyProtection="1">
      <alignment horizontal="left" vertical="center"/>
      <protection locked="0"/>
    </xf>
    <xf numFmtId="0" fontId="20" fillId="3" borderId="31" xfId="0" applyFont="1" applyFill="1" applyBorder="1" applyAlignment="1" applyProtection="1">
      <alignment horizontal="left" vertical="center"/>
      <protection locked="0"/>
    </xf>
    <xf numFmtId="0" fontId="42" fillId="0" borderId="8" xfId="0" applyFont="1" applyBorder="1" applyAlignment="1">
      <alignment vertical="center"/>
    </xf>
    <xf numFmtId="0" fontId="42" fillId="0" borderId="0" xfId="0" applyFont="1" applyAlignment="1">
      <alignment vertical="center"/>
    </xf>
    <xf numFmtId="0" fontId="21" fillId="0" borderId="32" xfId="0" applyFont="1" applyBorder="1" applyAlignment="1">
      <alignment horizontal="right" vertical="center"/>
    </xf>
    <xf numFmtId="0" fontId="27" fillId="0" borderId="2" xfId="0" applyFont="1" applyBorder="1" applyAlignment="1">
      <alignment horizontal="center" vertical="top"/>
    </xf>
    <xf numFmtId="168" fontId="21" fillId="3" borderId="33" xfId="0" applyNumberFormat="1" applyFont="1" applyFill="1" applyBorder="1" applyAlignment="1" applyProtection="1">
      <alignment horizontal="left" vertical="center" wrapText="1"/>
      <protection locked="0"/>
    </xf>
    <xf numFmtId="10" fontId="21" fillId="3" borderId="26" xfId="0" applyNumberFormat="1" applyFont="1" applyFill="1" applyBorder="1" applyAlignment="1" applyProtection="1">
      <alignment horizontal="right" vertical="center"/>
      <protection locked="0"/>
    </xf>
    <xf numFmtId="169" fontId="21" fillId="3" borderId="25" xfId="0" applyNumberFormat="1" applyFont="1" applyFill="1" applyBorder="1" applyAlignment="1" applyProtection="1">
      <alignment horizontal="left" vertical="center" wrapText="1"/>
      <protection locked="0"/>
    </xf>
    <xf numFmtId="37" fontId="21" fillId="3" borderId="26" xfId="0" applyNumberFormat="1" applyFont="1" applyFill="1" applyBorder="1" applyAlignment="1" applyProtection="1">
      <alignment horizontal="right" vertical="center"/>
      <protection locked="0"/>
    </xf>
    <xf numFmtId="168" fontId="21" fillId="3" borderId="31" xfId="0" applyNumberFormat="1" applyFont="1" applyFill="1" applyBorder="1" applyAlignment="1" applyProtection="1">
      <alignment horizontal="left" vertical="center" wrapText="1"/>
      <protection locked="0"/>
    </xf>
    <xf numFmtId="10" fontId="21" fillId="3" borderId="31" xfId="0" applyNumberFormat="1" applyFont="1" applyFill="1" applyBorder="1" applyAlignment="1" applyProtection="1">
      <alignment horizontal="right" vertical="center"/>
      <protection locked="0"/>
    </xf>
    <xf numFmtId="37" fontId="21" fillId="3" borderId="31" xfId="0" applyNumberFormat="1" applyFont="1" applyFill="1" applyBorder="1" applyAlignment="1" applyProtection="1">
      <alignment horizontal="right" vertical="center"/>
      <protection locked="0"/>
    </xf>
    <xf numFmtId="0" fontId="36" fillId="0" borderId="2" xfId="0" applyFont="1" applyBorder="1" applyAlignment="1">
      <alignment horizontal="center" vertical="center"/>
    </xf>
    <xf numFmtId="49" fontId="0" fillId="3" borderId="16" xfId="0" applyNumberFormat="1" applyFill="1" applyBorder="1" applyAlignment="1" applyProtection="1">
      <alignment horizontal="left" vertical="center" wrapText="1"/>
      <protection locked="0"/>
    </xf>
    <xf numFmtId="49" fontId="0" fillId="3" borderId="14" xfId="0" applyNumberFormat="1" applyFill="1" applyBorder="1" applyAlignment="1" applyProtection="1">
      <alignment horizontal="left" vertical="center" wrapText="1"/>
      <protection locked="0"/>
    </xf>
    <xf numFmtId="49" fontId="0" fillId="3" borderId="17" xfId="0" applyNumberFormat="1" applyFill="1" applyBorder="1" applyAlignment="1" applyProtection="1">
      <alignment horizontal="left" vertical="center" wrapText="1"/>
      <protection locked="0"/>
    </xf>
    <xf numFmtId="49" fontId="13" fillId="3" borderId="25" xfId="0" applyNumberFormat="1" applyFont="1" applyFill="1" applyBorder="1" applyAlignment="1" applyProtection="1">
      <alignment horizontal="left" vertical="center" wrapText="1"/>
      <protection locked="0"/>
    </xf>
    <xf numFmtId="49" fontId="13" fillId="3" borderId="26" xfId="0" applyNumberFormat="1" applyFont="1" applyFill="1" applyBorder="1" applyAlignment="1" applyProtection="1">
      <alignment horizontal="left" vertical="center" wrapText="1"/>
      <protection locked="0"/>
    </xf>
    <xf numFmtId="0" fontId="21" fillId="0" borderId="16" xfId="0" applyFont="1" applyBorder="1" applyAlignment="1">
      <alignment horizontal="left" vertical="center"/>
    </xf>
    <xf numFmtId="37" fontId="21" fillId="0" borderId="20" xfId="0" applyNumberFormat="1" applyFont="1" applyBorder="1" applyAlignment="1">
      <alignment horizontal="right" vertical="center"/>
    </xf>
    <xf numFmtId="5" fontId="0" fillId="0" borderId="0" xfId="0" applyNumberFormat="1">
      <alignment vertical="top"/>
    </xf>
    <xf numFmtId="0" fontId="21" fillId="0" borderId="2" xfId="0" applyFont="1" applyBorder="1" applyAlignment="1">
      <alignment vertical="center" wrapText="1"/>
    </xf>
    <xf numFmtId="169" fontId="21" fillId="3" borderId="25" xfId="0" applyNumberFormat="1" applyFont="1" applyFill="1" applyBorder="1" applyAlignment="1" applyProtection="1">
      <alignment horizontal="left" vertical="center"/>
      <protection locked="0"/>
    </xf>
    <xf numFmtId="169" fontId="21" fillId="3" borderId="26" xfId="0" applyNumberFormat="1" applyFont="1" applyFill="1" applyBorder="1" applyAlignment="1" applyProtection="1">
      <alignment horizontal="left" vertical="center"/>
      <protection locked="0"/>
    </xf>
    <xf numFmtId="49" fontId="31" fillId="3" borderId="13" xfId="0" applyNumberFormat="1" applyFont="1" applyFill="1" applyBorder="1" applyAlignment="1" applyProtection="1">
      <alignment horizontal="left" vertical="center"/>
      <protection locked="0"/>
    </xf>
    <xf numFmtId="169" fontId="31" fillId="3" borderId="13" xfId="0" applyNumberFormat="1" applyFont="1" applyFill="1" applyBorder="1" applyAlignment="1" applyProtection="1">
      <alignment horizontal="left" vertical="center"/>
      <protection locked="0"/>
    </xf>
    <xf numFmtId="0" fontId="31" fillId="0" borderId="9" xfId="0" applyFont="1" applyBorder="1" applyAlignment="1">
      <alignment horizontal="left" vertical="center"/>
    </xf>
    <xf numFmtId="0" fontId="31" fillId="0" borderId="12" xfId="0" applyFont="1" applyBorder="1" applyAlignment="1">
      <alignment horizontal="left" vertical="center"/>
    </xf>
    <xf numFmtId="0" fontId="0" fillId="0" borderId="3" xfId="0" applyBorder="1" applyAlignment="1">
      <alignment vertical="center"/>
    </xf>
    <xf numFmtId="0" fontId="21" fillId="0" borderId="34" xfId="0" applyFont="1" applyBorder="1" applyAlignment="1">
      <alignment horizontal="right" vertical="center"/>
    </xf>
    <xf numFmtId="0" fontId="21" fillId="0" borderId="35" xfId="0" applyFont="1" applyBorder="1" applyAlignment="1">
      <alignment horizontal="right" vertical="center"/>
    </xf>
    <xf numFmtId="0" fontId="21" fillId="0" borderId="35" xfId="0" applyFont="1" applyBorder="1" applyAlignment="1">
      <alignment vertical="center"/>
    </xf>
    <xf numFmtId="0" fontId="0" fillId="0" borderId="36" xfId="0" applyBorder="1">
      <alignment vertical="top"/>
    </xf>
    <xf numFmtId="0" fontId="17" fillId="0" borderId="0" xfId="0" applyFont="1" applyAlignment="1">
      <alignment horizontal="center" vertical="center" wrapText="1"/>
    </xf>
    <xf numFmtId="165" fontId="4" fillId="0" borderId="0" xfId="3" applyFont="1">
      <alignment vertical="top"/>
    </xf>
    <xf numFmtId="0" fontId="26" fillId="0" borderId="2" xfId="0" applyFont="1" applyBorder="1" applyAlignment="1">
      <alignment horizontal="center" vertical="center" wrapText="1"/>
    </xf>
    <xf numFmtId="0" fontId="15" fillId="0" borderId="10" xfId="0" applyFont="1" applyBorder="1">
      <alignment vertical="top"/>
    </xf>
    <xf numFmtId="0" fontId="15" fillId="0" borderId="6" xfId="0" applyFont="1" applyBorder="1" applyAlignment="1">
      <alignment horizontal="center" vertical="center" wrapText="1"/>
    </xf>
    <xf numFmtId="49" fontId="35" fillId="0" borderId="2" xfId="0" applyNumberFormat="1" applyFont="1" applyBorder="1" applyAlignment="1">
      <alignment horizontal="center" vertical="center" wrapText="1"/>
    </xf>
    <xf numFmtId="0" fontId="4" fillId="0" borderId="3" xfId="0" applyFont="1" applyBorder="1" applyAlignment="1">
      <alignment horizontal="center" vertical="center"/>
    </xf>
    <xf numFmtId="0" fontId="33" fillId="0" borderId="0" xfId="0" applyFont="1" applyAlignment="1">
      <alignment horizontal="left"/>
    </xf>
    <xf numFmtId="0" fontId="4" fillId="0" borderId="0" xfId="0" applyFont="1" applyAlignment="1">
      <alignment horizontal="left" vertical="center"/>
    </xf>
    <xf numFmtId="0" fontId="14" fillId="0" borderId="0" xfId="0" applyFont="1" applyAlignment="1"/>
    <xf numFmtId="4" fontId="15" fillId="0" borderId="0" xfId="1" applyFont="1" applyBorder="1" applyAlignment="1" applyProtection="1"/>
    <xf numFmtId="0" fontId="15" fillId="0" borderId="0" xfId="0" applyFont="1" applyAlignment="1"/>
    <xf numFmtId="0" fontId="15" fillId="0" borderId="4" xfId="0" applyFont="1" applyBorder="1" applyAlignment="1"/>
    <xf numFmtId="0" fontId="4" fillId="0" borderId="15" xfId="0" applyFont="1" applyBorder="1" applyAlignment="1">
      <alignment horizontal="center" vertical="center"/>
    </xf>
    <xf numFmtId="0" fontId="0" fillId="0" borderId="27" xfId="0" applyBorder="1">
      <alignment vertical="top"/>
    </xf>
    <xf numFmtId="0" fontId="4" fillId="0" borderId="14" xfId="0" applyFont="1" applyBorder="1" applyAlignment="1">
      <alignment horizontal="center" vertical="center"/>
    </xf>
    <xf numFmtId="0" fontId="4" fillId="0" borderId="17" xfId="0" applyFont="1" applyBorder="1" applyAlignment="1">
      <alignment horizontal="left" vertical="center" indent="1"/>
    </xf>
    <xf numFmtId="0" fontId="4" fillId="0" borderId="16" xfId="0" applyFont="1" applyBorder="1" applyAlignment="1">
      <alignment horizontal="left" vertical="center" indent="1"/>
    </xf>
    <xf numFmtId="0" fontId="4" fillId="0" borderId="14" xfId="0" applyFont="1" applyBorder="1" applyAlignment="1">
      <alignment horizontal="left" vertical="center" indent="1"/>
    </xf>
    <xf numFmtId="0" fontId="4" fillId="0" borderId="17" xfId="0" applyFont="1" applyBorder="1" applyAlignment="1">
      <alignment horizontal="left" vertical="center"/>
    </xf>
    <xf numFmtId="0" fontId="4" fillId="0" borderId="18" xfId="0" applyFont="1" applyBorder="1" applyAlignment="1">
      <alignment horizontal="center"/>
    </xf>
    <xf numFmtId="0" fontId="33" fillId="0" borderId="19" xfId="0" applyFont="1" applyBorder="1" applyAlignment="1">
      <alignment horizontal="left"/>
    </xf>
    <xf numFmtId="0" fontId="33" fillId="0" borderId="19" xfId="0" applyFont="1" applyBorder="1" applyAlignment="1">
      <alignment horizontal="left" vertical="center"/>
    </xf>
    <xf numFmtId="0" fontId="0" fillId="0" borderId="19" xfId="0" applyBorder="1" applyAlignment="1">
      <alignment horizontal="left" vertical="center"/>
    </xf>
    <xf numFmtId="0" fontId="0" fillId="0" borderId="27" xfId="0" applyBorder="1" applyAlignment="1">
      <alignment horizontal="left" vertical="center"/>
    </xf>
    <xf numFmtId="0" fontId="0" fillId="0" borderId="0" xfId="0" applyAlignment="1">
      <alignment horizontal="left" vertical="center"/>
    </xf>
    <xf numFmtId="0" fontId="4" fillId="0" borderId="0" xfId="0" applyFont="1" applyAlignment="1">
      <alignment horizontal="left" vertical="center" indent="1"/>
    </xf>
    <xf numFmtId="0" fontId="0" fillId="0" borderId="5" xfId="0" applyBorder="1" applyAlignment="1">
      <alignment horizontal="left" vertical="center"/>
    </xf>
    <xf numFmtId="0" fontId="6" fillId="0" borderId="0" xfId="0" applyFont="1" applyAlignment="1"/>
    <xf numFmtId="165" fontId="11" fillId="0" borderId="0" xfId="0" applyNumberFormat="1" applyFont="1" applyAlignment="1"/>
    <xf numFmtId="0" fontId="31" fillId="0" borderId="10" xfId="0" applyFont="1" applyBorder="1" applyAlignment="1">
      <alignment horizontal="center" vertical="center"/>
    </xf>
    <xf numFmtId="0" fontId="44" fillId="0" borderId="22" xfId="0" applyFont="1" applyBorder="1" applyAlignment="1">
      <alignment horizontal="left" vertical="center"/>
    </xf>
    <xf numFmtId="165" fontId="4" fillId="0" borderId="10" xfId="0" applyNumberFormat="1" applyFont="1" applyBorder="1" applyAlignment="1">
      <alignment vertical="center"/>
    </xf>
    <xf numFmtId="0" fontId="4" fillId="0" borderId="10" xfId="0" applyFont="1" applyBorder="1" applyAlignment="1">
      <alignment vertical="center"/>
    </xf>
    <xf numFmtId="0" fontId="27" fillId="0" borderId="6" xfId="0" applyFont="1" applyBorder="1" applyAlignment="1">
      <alignment vertical="center"/>
    </xf>
    <xf numFmtId="0" fontId="31" fillId="0" borderId="16" xfId="0" applyFont="1" applyBorder="1" applyAlignment="1">
      <alignment horizontal="center" vertical="top"/>
    </xf>
    <xf numFmtId="0" fontId="31" fillId="0" borderId="14" xfId="0" applyFont="1" applyBorder="1" applyAlignment="1">
      <alignment horizontal="center" vertical="top"/>
    </xf>
    <xf numFmtId="0" fontId="31" fillId="0" borderId="14" xfId="0" applyFont="1" applyBorder="1" applyAlignment="1">
      <alignment horizontal="left" vertical="top"/>
    </xf>
    <xf numFmtId="0" fontId="31" fillId="0" borderId="17" xfId="0" applyFont="1" applyBorder="1" applyAlignment="1">
      <alignment horizontal="left" vertical="top"/>
    </xf>
    <xf numFmtId="3" fontId="4" fillId="0" borderId="0" xfId="1" applyNumberFormat="1" applyFont="1" applyBorder="1" applyAlignment="1" applyProtection="1"/>
    <xf numFmtId="0" fontId="27" fillId="0" borderId="4" xfId="0" applyFont="1" applyBorder="1">
      <alignment vertical="top"/>
    </xf>
    <xf numFmtId="3" fontId="4" fillId="0" borderId="0" xfId="1" applyNumberFormat="1" applyFont="1" applyBorder="1" applyProtection="1">
      <alignment vertical="top"/>
    </xf>
    <xf numFmtId="167" fontId="33" fillId="0" borderId="0" xfId="3" applyNumberFormat="1" applyFont="1" applyBorder="1" applyProtection="1">
      <alignment vertical="top"/>
    </xf>
    <xf numFmtId="49" fontId="27" fillId="0" borderId="4" xfId="0" applyNumberFormat="1" applyFont="1" applyBorder="1" applyAlignment="1">
      <alignment horizontal="center" vertical="top"/>
    </xf>
    <xf numFmtId="0" fontId="31" fillId="0" borderId="24" xfId="0" applyFont="1" applyBorder="1" applyAlignment="1">
      <alignment horizontal="center" vertical="top"/>
    </xf>
    <xf numFmtId="0" fontId="31" fillId="0" borderId="15" xfId="0" applyFont="1" applyBorder="1" applyAlignment="1">
      <alignment horizontal="center" vertical="top"/>
    </xf>
    <xf numFmtId="0" fontId="40" fillId="0" borderId="14" xfId="0" applyFont="1" applyBorder="1" applyAlignment="1">
      <alignment horizontal="left" vertical="center"/>
    </xf>
    <xf numFmtId="3" fontId="4" fillId="0" borderId="15" xfId="1" applyNumberFormat="1" applyFont="1" applyBorder="1" applyProtection="1">
      <alignment vertical="top"/>
    </xf>
    <xf numFmtId="3" fontId="4" fillId="0" borderId="27" xfId="1" applyNumberFormat="1" applyFont="1" applyBorder="1" applyProtection="1">
      <alignment vertical="top"/>
    </xf>
    <xf numFmtId="0" fontId="31" fillId="0" borderId="0" xfId="0" applyFont="1" applyAlignment="1">
      <alignment horizontal="center" vertical="center"/>
    </xf>
    <xf numFmtId="0" fontId="44" fillId="0" borderId="14" xfId="0" applyFont="1" applyBorder="1" applyAlignment="1">
      <alignment horizontal="left" vertical="center"/>
    </xf>
    <xf numFmtId="165" fontId="4" fillId="0" borderId="0" xfId="0" applyNumberFormat="1" applyFont="1" applyAlignment="1">
      <alignment vertical="center"/>
    </xf>
    <xf numFmtId="0" fontId="4" fillId="0" borderId="0" xfId="0" applyFont="1" applyAlignment="1">
      <alignment vertical="center"/>
    </xf>
    <xf numFmtId="0" fontId="27" fillId="0" borderId="4" xfId="0" applyFont="1" applyBorder="1" applyAlignment="1">
      <alignment vertical="center"/>
    </xf>
    <xf numFmtId="0" fontId="27" fillId="0" borderId="4" xfId="0" applyFont="1" applyBorder="1" applyAlignment="1">
      <alignment horizontal="center" vertical="top"/>
    </xf>
    <xf numFmtId="167" fontId="33" fillId="0" borderId="8" xfId="3" applyNumberFormat="1" applyFont="1" applyBorder="1" applyProtection="1">
      <alignment vertical="top"/>
    </xf>
    <xf numFmtId="3" fontId="4" fillId="0" borderId="27" xfId="1" applyNumberFormat="1" applyFont="1" applyBorder="1" applyAlignment="1" applyProtection="1"/>
    <xf numFmtId="165" fontId="6" fillId="0" borderId="0" xfId="0" applyNumberFormat="1" applyFont="1">
      <alignment vertical="top"/>
    </xf>
    <xf numFmtId="0" fontId="27" fillId="0" borderId="4" xfId="0" applyFont="1" applyBorder="1" applyAlignment="1">
      <alignment horizontal="center" vertical="center"/>
    </xf>
    <xf numFmtId="0" fontId="10" fillId="0" borderId="0" xfId="0" applyFont="1" applyAlignment="1">
      <alignment vertical="center"/>
    </xf>
    <xf numFmtId="165" fontId="0" fillId="0" borderId="0" xfId="0" applyNumberFormat="1" applyAlignment="1">
      <alignment vertical="center"/>
    </xf>
    <xf numFmtId="0" fontId="31" fillId="0" borderId="16" xfId="0" applyFont="1" applyBorder="1" applyAlignment="1">
      <alignment horizontal="center"/>
    </xf>
    <xf numFmtId="0" fontId="31" fillId="0" borderId="14" xfId="0" applyFont="1" applyBorder="1" applyAlignment="1">
      <alignment horizontal="center"/>
    </xf>
    <xf numFmtId="0" fontId="4" fillId="0" borderId="0" xfId="0" applyFont="1" applyAlignment="1"/>
    <xf numFmtId="0" fontId="27" fillId="0" borderId="4" xfId="0" applyFont="1" applyBorder="1" applyAlignment="1">
      <alignment horizontal="center"/>
    </xf>
    <xf numFmtId="165" fontId="4" fillId="0" borderId="15" xfId="0" applyNumberFormat="1" applyFont="1" applyBorder="1" applyAlignment="1"/>
    <xf numFmtId="165" fontId="4" fillId="0" borderId="27" xfId="0" applyNumberFormat="1" applyFont="1" applyBorder="1" applyAlignment="1"/>
    <xf numFmtId="0" fontId="31" fillId="0" borderId="23" xfId="0" applyFont="1" applyBorder="1" applyAlignment="1">
      <alignment horizontal="center" vertical="center"/>
    </xf>
    <xf numFmtId="165" fontId="4" fillId="0" borderId="37" xfId="0" applyNumberFormat="1" applyFont="1" applyBorder="1" applyAlignment="1">
      <alignment vertical="center"/>
    </xf>
    <xf numFmtId="165" fontId="4" fillId="0" borderId="30" xfId="0" applyNumberFormat="1" applyFont="1" applyBorder="1" applyAlignment="1">
      <alignment vertical="center"/>
    </xf>
    <xf numFmtId="0" fontId="27" fillId="0" borderId="5" xfId="0" applyFont="1" applyBorder="1" applyAlignment="1">
      <alignment horizontal="center" vertical="center"/>
    </xf>
    <xf numFmtId="0" fontId="4" fillId="0" borderId="24" xfId="0" applyFont="1" applyBorder="1" applyAlignment="1">
      <alignment horizontal="center" vertical="top"/>
    </xf>
    <xf numFmtId="0" fontId="4" fillId="0" borderId="15" xfId="0" applyFont="1" applyBorder="1" applyAlignment="1">
      <alignment horizontal="left" vertical="top"/>
    </xf>
    <xf numFmtId="0" fontId="4" fillId="0" borderId="0" xfId="0" applyFont="1" applyAlignment="1">
      <alignment horizontal="center" vertical="top"/>
    </xf>
    <xf numFmtId="0" fontId="4" fillId="0" borderId="0" xfId="0" applyFont="1" applyAlignment="1">
      <alignment horizontal="left" vertical="top"/>
    </xf>
    <xf numFmtId="0" fontId="4" fillId="0" borderId="3" xfId="0" applyFont="1" applyBorder="1" applyAlignment="1">
      <alignment horizontal="center" vertical="top"/>
    </xf>
    <xf numFmtId="0" fontId="4" fillId="0" borderId="24" xfId="0" applyFont="1" applyBorder="1">
      <alignment vertical="top"/>
    </xf>
    <xf numFmtId="0" fontId="4" fillId="0" borderId="15" xfId="0" applyFont="1" applyBorder="1" applyAlignment="1">
      <alignment horizontal="center" vertical="top"/>
    </xf>
    <xf numFmtId="0" fontId="4" fillId="0" borderId="15" xfId="0" applyFont="1" applyBorder="1" applyAlignment="1"/>
    <xf numFmtId="0" fontId="4" fillId="0" borderId="16" xfId="0" applyFont="1" applyBorder="1">
      <alignment vertical="top"/>
    </xf>
    <xf numFmtId="0" fontId="4" fillId="0" borderId="14" xfId="0" applyFont="1" applyBorder="1" applyAlignment="1">
      <alignment horizontal="center" vertical="top"/>
    </xf>
    <xf numFmtId="0" fontId="4" fillId="0" borderId="27" xfId="0" applyFont="1" applyBorder="1">
      <alignment vertical="top"/>
    </xf>
    <xf numFmtId="0" fontId="34" fillId="3" borderId="28" xfId="0" applyFont="1" applyFill="1" applyBorder="1" applyAlignment="1" applyProtection="1">
      <alignment horizontal="left" vertical="center"/>
      <protection locked="0"/>
    </xf>
    <xf numFmtId="0" fontId="34" fillId="3" borderId="17" xfId="0" applyFont="1" applyFill="1" applyBorder="1" applyAlignment="1" applyProtection="1">
      <alignment horizontal="left" vertical="center"/>
      <protection locked="0"/>
    </xf>
    <xf numFmtId="37" fontId="4" fillId="3" borderId="2" xfId="0" applyNumberFormat="1" applyFont="1" applyFill="1" applyBorder="1" applyAlignment="1" applyProtection="1">
      <alignment horizontal="right" vertical="center"/>
      <protection locked="0"/>
    </xf>
    <xf numFmtId="165" fontId="26" fillId="0" borderId="10" xfId="3" applyFont="1" applyBorder="1" applyAlignment="1">
      <alignment horizontal="right" vertical="center"/>
    </xf>
    <xf numFmtId="3" fontId="26" fillId="0" borderId="6" xfId="3" applyNumberFormat="1" applyFont="1" applyBorder="1" applyAlignment="1">
      <alignment horizontal="right" vertical="center"/>
    </xf>
    <xf numFmtId="167" fontId="17" fillId="0" borderId="12" xfId="3" applyNumberFormat="1" applyFont="1" applyBorder="1" applyAlignment="1">
      <alignment horizontal="right" vertical="center"/>
    </xf>
    <xf numFmtId="167" fontId="17" fillId="0" borderId="13" xfId="3" applyNumberFormat="1" applyFont="1" applyBorder="1" applyAlignment="1">
      <alignment horizontal="right" vertical="center"/>
    </xf>
    <xf numFmtId="0" fontId="21" fillId="3" borderId="26" xfId="0" applyFont="1" applyFill="1" applyBorder="1" applyAlignment="1" applyProtection="1">
      <alignment horizontal="center" vertical="center"/>
      <protection locked="0"/>
    </xf>
    <xf numFmtId="0" fontId="21" fillId="3" borderId="31" xfId="0" applyFont="1" applyFill="1" applyBorder="1" applyAlignment="1" applyProtection="1">
      <alignment horizontal="center" vertical="center"/>
      <protection locked="0"/>
    </xf>
    <xf numFmtId="37" fontId="21" fillId="0" borderId="31" xfId="0" applyNumberFormat="1" applyFont="1" applyBorder="1" applyAlignment="1">
      <alignment horizontal="right" vertical="center"/>
    </xf>
    <xf numFmtId="0" fontId="0" fillId="0" borderId="7" xfId="0" applyBorder="1" applyAlignment="1">
      <alignment horizontal="center" vertical="center" wrapText="1"/>
    </xf>
    <xf numFmtId="0" fontId="0" fillId="0" borderId="37" xfId="0" applyBorder="1" applyAlignment="1">
      <alignment horizontal="center" vertical="center" wrapText="1"/>
    </xf>
    <xf numFmtId="0" fontId="29" fillId="0" borderId="15" xfId="0" applyFont="1" applyBorder="1" applyAlignment="1">
      <alignment horizontal="center" wrapText="1"/>
    </xf>
    <xf numFmtId="0" fontId="31" fillId="0" borderId="11" xfId="0" applyFont="1" applyBorder="1">
      <alignment vertical="top"/>
    </xf>
    <xf numFmtId="0" fontId="40" fillId="0" borderId="15" xfId="0" applyFont="1" applyBorder="1" applyAlignment="1">
      <alignment vertical="center"/>
    </xf>
    <xf numFmtId="0" fontId="31" fillId="0" borderId="18" xfId="0" applyFont="1" applyBorder="1" applyAlignment="1">
      <alignment horizontal="center" vertical="center" readingOrder="1"/>
    </xf>
    <xf numFmtId="0" fontId="40" fillId="0" borderId="19" xfId="0" applyFont="1" applyBorder="1" applyAlignment="1">
      <alignment vertical="center"/>
    </xf>
    <xf numFmtId="0" fontId="0" fillId="0" borderId="19" xfId="0" applyBorder="1" applyAlignment="1">
      <alignment horizontal="center" vertical="center" readingOrder="1"/>
    </xf>
    <xf numFmtId="0" fontId="34" fillId="0" borderId="19" xfId="0" applyFont="1" applyBorder="1">
      <alignment vertical="top"/>
    </xf>
    <xf numFmtId="0" fontId="34" fillId="0" borderId="15" xfId="0" applyFont="1" applyBorder="1">
      <alignment vertical="top"/>
    </xf>
    <xf numFmtId="0" fontId="34" fillId="0" borderId="27" xfId="0" applyFont="1" applyBorder="1" applyAlignment="1"/>
    <xf numFmtId="0" fontId="33" fillId="0" borderId="19" xfId="0" applyFont="1" applyBorder="1" applyAlignment="1">
      <alignment vertical="center"/>
    </xf>
    <xf numFmtId="0" fontId="4" fillId="0" borderId="24" xfId="0" applyFont="1" applyBorder="1" applyAlignment="1">
      <alignment horizontal="center" vertical="center" readingOrder="1"/>
    </xf>
    <xf numFmtId="0" fontId="4" fillId="0" borderId="3" xfId="0" applyFont="1" applyBorder="1" applyAlignment="1">
      <alignment horizontal="center" vertical="center" readingOrder="1"/>
    </xf>
    <xf numFmtId="0" fontId="4" fillId="0" borderId="14" xfId="0" applyFont="1" applyBorder="1" applyAlignment="1">
      <alignment horizontal="center" vertical="center" readingOrder="1"/>
    </xf>
    <xf numFmtId="0" fontId="34" fillId="0" borderId="14" xfId="0" applyFont="1" applyBorder="1" applyAlignment="1">
      <alignment horizontal="center" vertical="center" readingOrder="1"/>
    </xf>
    <xf numFmtId="0" fontId="33" fillId="0" borderId="15" xfId="0" applyFont="1" applyBorder="1" applyAlignment="1">
      <alignment vertical="center"/>
    </xf>
    <xf numFmtId="0" fontId="34" fillId="0" borderId="15" xfId="0" applyFont="1" applyBorder="1" applyAlignment="1">
      <alignment horizontal="center" vertical="center" readingOrder="1"/>
    </xf>
    <xf numFmtId="0" fontId="34" fillId="0" borderId="16" xfId="0" applyFont="1" applyBorder="1" applyAlignment="1">
      <alignment horizontal="center" vertical="center" readingOrder="1"/>
    </xf>
    <xf numFmtId="0" fontId="4" fillId="0" borderId="16" xfId="0" applyFont="1" applyBorder="1" applyAlignment="1">
      <alignment horizontal="center" vertical="center" readingOrder="1"/>
    </xf>
    <xf numFmtId="0" fontId="40" fillId="0" borderId="14" xfId="0" applyFont="1" applyBorder="1" applyAlignment="1">
      <alignment horizontal="left" vertical="top"/>
    </xf>
    <xf numFmtId="0" fontId="40" fillId="0" borderId="17" xfId="0" applyFont="1" applyBorder="1" applyAlignment="1">
      <alignment horizontal="left" vertical="top"/>
    </xf>
    <xf numFmtId="0" fontId="0" fillId="0" borderId="8" xfId="0" applyBorder="1" applyAlignment="1">
      <alignment horizontal="center" vertical="top"/>
    </xf>
    <xf numFmtId="0" fontId="17" fillId="0" borderId="9"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52" fillId="0" borderId="12" xfId="0" applyFont="1" applyBorder="1" applyAlignment="1">
      <alignment horizontal="center" vertical="center" wrapText="1"/>
    </xf>
    <xf numFmtId="0" fontId="31" fillId="0" borderId="0" xfId="0" applyFont="1" applyAlignment="1">
      <alignment horizontal="center" vertical="top"/>
    </xf>
    <xf numFmtId="43" fontId="0" fillId="0" borderId="0" xfId="0" applyNumberFormat="1">
      <alignment vertical="top"/>
    </xf>
    <xf numFmtId="0" fontId="0" fillId="0" borderId="7" xfId="0" applyBorder="1" applyAlignment="1">
      <alignment horizontal="center" vertical="top"/>
    </xf>
    <xf numFmtId="0" fontId="0" fillId="0" borderId="3" xfId="0" applyBorder="1" applyAlignment="1">
      <alignment horizontal="center" shrinkToFit="1"/>
    </xf>
    <xf numFmtId="0" fontId="0" fillId="0" borderId="0" xfId="0" applyAlignment="1">
      <alignment shrinkToFit="1"/>
    </xf>
    <xf numFmtId="0" fontId="0" fillId="0" borderId="0" xfId="0" applyAlignment="1">
      <alignment horizontal="center" shrinkToFit="1"/>
    </xf>
    <xf numFmtId="0" fontId="0" fillId="0" borderId="4" xfId="0" applyBorder="1" applyAlignment="1">
      <alignment shrinkToFit="1"/>
    </xf>
    <xf numFmtId="43" fontId="0" fillId="0" borderId="8" xfId="0" applyNumberFormat="1" applyBorder="1">
      <alignment vertical="top"/>
    </xf>
    <xf numFmtId="43" fontId="52" fillId="0" borderId="12" xfId="0" applyNumberFormat="1" applyFont="1" applyBorder="1" applyAlignment="1">
      <alignment horizontal="center" vertical="center" wrapText="1"/>
    </xf>
    <xf numFmtId="43" fontId="0" fillId="0" borderId="12" xfId="0" applyNumberFormat="1" applyBorder="1">
      <alignment vertical="top"/>
    </xf>
    <xf numFmtId="41" fontId="0" fillId="4" borderId="20" xfId="0" applyNumberFormat="1" applyFill="1" applyBorder="1" applyProtection="1">
      <alignment vertical="top"/>
      <protection locked="0"/>
    </xf>
    <xf numFmtId="42" fontId="0" fillId="4" borderId="20" xfId="0" applyNumberFormat="1" applyFill="1" applyBorder="1" applyProtection="1">
      <alignment vertical="top"/>
      <protection locked="0"/>
    </xf>
    <xf numFmtId="41" fontId="0" fillId="0" borderId="0" xfId="0" applyNumberFormat="1">
      <alignment vertical="top"/>
    </xf>
    <xf numFmtId="41" fontId="0" fillId="4" borderId="2" xfId="0" applyNumberFormat="1" applyFill="1" applyBorder="1" applyProtection="1">
      <alignment vertical="top"/>
      <protection locked="0"/>
    </xf>
    <xf numFmtId="41" fontId="0" fillId="0" borderId="8" xfId="0" applyNumberFormat="1" applyBorder="1">
      <alignment vertical="top"/>
    </xf>
    <xf numFmtId="41" fontId="0" fillId="5" borderId="2" xfId="0" applyNumberFormat="1" applyFill="1" applyBorder="1">
      <alignment vertical="top"/>
    </xf>
    <xf numFmtId="41" fontId="33" fillId="0" borderId="2" xfId="0" applyNumberFormat="1" applyFont="1" applyBorder="1" applyAlignment="1">
      <alignment horizontal="right" vertical="center"/>
    </xf>
    <xf numFmtId="0" fontId="0" fillId="0" borderId="15" xfId="0" applyBorder="1">
      <alignment vertical="top"/>
    </xf>
    <xf numFmtId="0" fontId="4" fillId="0" borderId="18" xfId="0" applyFont="1" applyBorder="1" applyAlignment="1">
      <alignment horizontal="center" vertical="center" readingOrder="1"/>
    </xf>
    <xf numFmtId="0" fontId="34" fillId="0" borderId="19" xfId="0" applyFont="1" applyBorder="1" applyAlignment="1">
      <alignment horizontal="center" vertical="center" readingOrder="1"/>
    </xf>
    <xf numFmtId="0" fontId="33" fillId="0" borderId="19" xfId="0" applyFont="1" applyBorder="1">
      <alignment vertical="top"/>
    </xf>
    <xf numFmtId="0" fontId="0" fillId="0" borderId="21" xfId="0" applyBorder="1" applyAlignment="1">
      <alignment horizontal="center"/>
    </xf>
    <xf numFmtId="0" fontId="0" fillId="0" borderId="22" xfId="0" applyBorder="1" applyAlignment="1"/>
    <xf numFmtId="0" fontId="0" fillId="0" borderId="22" xfId="0" applyBorder="1">
      <alignment vertical="top"/>
    </xf>
    <xf numFmtId="0" fontId="0" fillId="0" borderId="22" xfId="0" applyBorder="1" applyAlignment="1">
      <alignment horizontal="center" vertical="top"/>
    </xf>
    <xf numFmtId="0" fontId="0" fillId="0" borderId="16" xfId="0" applyBorder="1" applyAlignment="1">
      <alignment horizontal="center" vertical="top"/>
    </xf>
    <xf numFmtId="0" fontId="0" fillId="0" borderId="17" xfId="0" applyBorder="1" applyAlignment="1">
      <alignment horizontal="center" vertical="top"/>
    </xf>
    <xf numFmtId="0" fontId="0" fillId="0" borderId="24" xfId="0" applyBorder="1" applyAlignment="1">
      <alignment horizontal="center" vertical="top"/>
    </xf>
    <xf numFmtId="0" fontId="0" fillId="0" borderId="3" xfId="0" applyBorder="1" applyAlignment="1">
      <alignment horizontal="center" vertical="top"/>
    </xf>
    <xf numFmtId="0" fontId="0" fillId="0" borderId="15" xfId="0" applyBorder="1" applyAlignment="1">
      <alignment horizontal="center" vertical="top"/>
    </xf>
    <xf numFmtId="0" fontId="0" fillId="0" borderId="18" xfId="0" applyBorder="1" applyAlignment="1">
      <alignment horizontal="center" vertical="top"/>
    </xf>
    <xf numFmtId="0" fontId="0" fillId="0" borderId="14" xfId="0" applyBorder="1" applyAlignment="1">
      <alignment horizontal="center" vertical="top"/>
    </xf>
    <xf numFmtId="0" fontId="0" fillId="0" borderId="35" xfId="0" applyBorder="1">
      <alignment vertical="top"/>
    </xf>
    <xf numFmtId="0" fontId="0" fillId="0" borderId="38" xfId="0" applyBorder="1">
      <alignment vertical="top"/>
    </xf>
    <xf numFmtId="0" fontId="34" fillId="0" borderId="24" xfId="0" applyFont="1" applyBorder="1" applyAlignment="1">
      <alignment horizontal="center" vertical="center" readingOrder="1"/>
    </xf>
    <xf numFmtId="0" fontId="33" fillId="0" borderId="27" xfId="0" applyFont="1" applyBorder="1" applyAlignment="1">
      <alignment vertical="center"/>
    </xf>
    <xf numFmtId="41" fontId="34" fillId="0" borderId="32" xfId="0" applyNumberFormat="1" applyFont="1" applyBorder="1" applyAlignment="1">
      <alignment horizontal="right" vertical="center"/>
    </xf>
    <xf numFmtId="41" fontId="18" fillId="0" borderId="10" xfId="0" applyNumberFormat="1" applyFont="1" applyBorder="1" applyAlignment="1"/>
    <xf numFmtId="41" fontId="4" fillId="0" borderId="0" xfId="0" applyNumberFormat="1" applyFont="1">
      <alignment vertical="top"/>
    </xf>
    <xf numFmtId="41" fontId="4" fillId="0" borderId="0" xfId="3" applyNumberFormat="1" applyFont="1" applyBorder="1">
      <alignment vertical="top"/>
    </xf>
    <xf numFmtId="41" fontId="4" fillId="0" borderId="8" xfId="3" applyNumberFormat="1" applyFont="1" applyBorder="1">
      <alignment vertical="top"/>
    </xf>
    <xf numFmtId="41" fontId="34" fillId="0" borderId="3" xfId="3" applyNumberFormat="1" applyFont="1" applyBorder="1" applyAlignment="1">
      <alignment vertical="center"/>
    </xf>
    <xf numFmtId="41" fontId="34" fillId="0" borderId="2" xfId="3" applyNumberFormat="1" applyFont="1" applyBorder="1" applyAlignment="1">
      <alignment horizontal="right" vertical="center"/>
    </xf>
    <xf numFmtId="41" fontId="34" fillId="0" borderId="12" xfId="3" applyNumberFormat="1" applyFont="1" applyBorder="1" applyAlignment="1">
      <alignment vertical="center"/>
    </xf>
    <xf numFmtId="41" fontId="33" fillId="0" borderId="20" xfId="0" applyNumberFormat="1" applyFont="1" applyBorder="1" applyAlignment="1">
      <alignment horizontal="right" vertical="center"/>
    </xf>
    <xf numFmtId="41" fontId="34" fillId="0" borderId="2" xfId="0" applyNumberFormat="1" applyFont="1" applyBorder="1" applyAlignment="1">
      <alignment horizontal="right" vertical="center"/>
    </xf>
    <xf numFmtId="42" fontId="13" fillId="3" borderId="2" xfId="3" applyNumberFormat="1" applyFont="1" applyFill="1" applyBorder="1" applyAlignment="1" applyProtection="1">
      <alignment horizontal="right" vertical="center"/>
      <protection locked="0"/>
    </xf>
    <xf numFmtId="42" fontId="33" fillId="0" borderId="39" xfId="0" applyNumberFormat="1" applyFont="1" applyBorder="1" applyAlignment="1">
      <alignment horizontal="right" vertical="center"/>
    </xf>
    <xf numFmtId="0" fontId="34" fillId="0" borderId="18" xfId="0" applyFont="1" applyBorder="1" applyAlignment="1">
      <alignment horizontal="center" vertical="center" readingOrder="1"/>
    </xf>
    <xf numFmtId="41" fontId="34" fillId="0" borderId="12" xfId="0" applyNumberFormat="1" applyFont="1" applyBorder="1" applyAlignment="1">
      <alignment horizontal="right" vertical="center"/>
    </xf>
    <xf numFmtId="41" fontId="0" fillId="0" borderId="35" xfId="0" applyNumberFormat="1" applyBorder="1">
      <alignment vertical="top"/>
    </xf>
    <xf numFmtId="41" fontId="0" fillId="0" borderId="4" xfId="0" applyNumberFormat="1" applyBorder="1">
      <alignment vertical="top"/>
    </xf>
    <xf numFmtId="41" fontId="0" fillId="0" borderId="15" xfId="0" applyNumberFormat="1" applyBorder="1">
      <alignment vertical="top"/>
    </xf>
    <xf numFmtId="41" fontId="0" fillId="0" borderId="2" xfId="0" applyNumberFormat="1" applyBorder="1">
      <alignment vertical="top"/>
    </xf>
    <xf numFmtId="42" fontId="0" fillId="0" borderId="2" xfId="0" applyNumberFormat="1" applyBorder="1">
      <alignment vertical="top"/>
    </xf>
    <xf numFmtId="0" fontId="0" fillId="0" borderId="19" xfId="0" applyBorder="1" applyAlignment="1">
      <alignment horizontal="center" vertical="top"/>
    </xf>
    <xf numFmtId="0" fontId="0" fillId="0" borderId="16" xfId="0" applyBorder="1" applyAlignment="1">
      <alignment horizontal="center"/>
    </xf>
    <xf numFmtId="0" fontId="0" fillId="0" borderId="14" xfId="0" applyBorder="1" applyAlignment="1"/>
    <xf numFmtId="0" fontId="0" fillId="0" borderId="24" xfId="0" applyBorder="1" applyAlignment="1">
      <alignment horizontal="center"/>
    </xf>
    <xf numFmtId="0" fontId="0" fillId="0" borderId="15" xfId="0" applyBorder="1" applyAlignment="1"/>
    <xf numFmtId="0" fontId="0" fillId="0" borderId="35" xfId="0" applyBorder="1" applyAlignment="1"/>
    <xf numFmtId="0" fontId="0" fillId="0" borderId="14" xfId="0" applyBorder="1" applyAlignment="1">
      <alignment horizontal="center"/>
    </xf>
    <xf numFmtId="41" fontId="0" fillId="0" borderId="0" xfId="0" applyNumberFormat="1" applyAlignment="1"/>
    <xf numFmtId="42" fontId="0" fillId="4" borderId="2" xfId="0" applyNumberFormat="1" applyFill="1" applyBorder="1" applyProtection="1">
      <alignment vertical="top"/>
      <protection locked="0"/>
    </xf>
    <xf numFmtId="42" fontId="0" fillId="0" borderId="39" xfId="0" applyNumberFormat="1" applyBorder="1" applyAlignment="1"/>
    <xf numFmtId="0" fontId="0" fillId="0" borderId="15" xfId="0" applyBorder="1" applyAlignment="1">
      <alignment horizontal="center"/>
    </xf>
    <xf numFmtId="42" fontId="0" fillId="0" borderId="39" xfId="0" applyNumberFormat="1" applyBorder="1">
      <alignment vertical="top"/>
    </xf>
    <xf numFmtId="41" fontId="0" fillId="0" borderId="19" xfId="0" applyNumberFormat="1" applyBorder="1" applyAlignment="1"/>
    <xf numFmtId="41" fontId="0" fillId="0" borderId="8" xfId="0" applyNumberFormat="1" applyBorder="1" applyAlignment="1"/>
    <xf numFmtId="0" fontId="0" fillId="0" borderId="27" xfId="0" applyBorder="1" applyAlignment="1">
      <alignment horizontal="center" vertical="top"/>
    </xf>
    <xf numFmtId="41" fontId="0" fillId="0" borderId="3" xfId="0" applyNumberFormat="1" applyBorder="1">
      <alignment vertical="top"/>
    </xf>
    <xf numFmtId="0" fontId="31" fillId="0" borderId="0" xfId="0" applyFont="1" applyAlignment="1">
      <alignment horizontal="center"/>
    </xf>
    <xf numFmtId="42" fontId="2" fillId="0" borderId="40" xfId="0" applyNumberFormat="1" applyFont="1" applyBorder="1" applyAlignment="1">
      <alignment shrinkToFit="1"/>
    </xf>
    <xf numFmtId="0" fontId="26" fillId="0" borderId="38" xfId="0" applyFont="1" applyBorder="1" applyAlignment="1">
      <alignment vertical="center" wrapText="1"/>
    </xf>
    <xf numFmtId="42" fontId="15" fillId="0" borderId="0" xfId="0" applyNumberFormat="1" applyFont="1">
      <alignment vertical="top"/>
    </xf>
    <xf numFmtId="42" fontId="0" fillId="0" borderId="0" xfId="0" applyNumberFormat="1">
      <alignment vertical="top"/>
    </xf>
    <xf numFmtId="42" fontId="4" fillId="3" borderId="2" xfId="0" applyNumberFormat="1" applyFont="1" applyFill="1" applyBorder="1" applyAlignment="1" applyProtection="1">
      <alignment horizontal="right" vertical="center"/>
      <protection locked="0"/>
    </xf>
    <xf numFmtId="0" fontId="20" fillId="0" borderId="0" xfId="0" applyFont="1" applyAlignment="1">
      <alignment vertical="center"/>
    </xf>
    <xf numFmtId="0" fontId="0" fillId="0" borderId="17" xfId="0" applyBorder="1">
      <alignment vertical="top"/>
    </xf>
    <xf numFmtId="0" fontId="0" fillId="0" borderId="24" xfId="0" applyBorder="1">
      <alignment vertical="top"/>
    </xf>
    <xf numFmtId="0" fontId="0" fillId="0" borderId="8" xfId="0" applyBorder="1" applyAlignment="1"/>
    <xf numFmtId="0" fontId="49" fillId="0" borderId="0" xfId="0" applyFont="1">
      <alignment vertical="top"/>
    </xf>
    <xf numFmtId="0" fontId="55" fillId="0" borderId="0" xfId="0" applyFont="1">
      <alignment vertical="top"/>
    </xf>
    <xf numFmtId="0" fontId="59" fillId="0" borderId="0" xfId="0" applyFont="1">
      <alignment vertical="top"/>
    </xf>
    <xf numFmtId="0" fontId="60" fillId="0" borderId="0" xfId="0" applyFont="1">
      <alignment vertical="top"/>
    </xf>
    <xf numFmtId="42" fontId="0" fillId="0" borderId="0" xfId="0" applyNumberFormat="1" applyAlignment="1"/>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0" xfId="0" applyFont="1" applyAlignment="1">
      <alignment horizontal="center" vertical="center" wrapText="1"/>
    </xf>
    <xf numFmtId="0" fontId="11" fillId="0" borderId="32" xfId="0" applyFont="1" applyBorder="1" applyAlignment="1">
      <alignment horizontal="center" vertical="center" wrapText="1"/>
    </xf>
    <xf numFmtId="0" fontId="41" fillId="0" borderId="8" xfId="0" applyFont="1" applyBorder="1" applyAlignment="1">
      <alignment horizontal="right" vertical="center" wrapText="1"/>
    </xf>
    <xf numFmtId="0" fontId="16" fillId="0" borderId="2" xfId="0" applyFont="1" applyBorder="1" applyAlignment="1">
      <alignment horizontal="center" vertical="center"/>
    </xf>
    <xf numFmtId="41" fontId="2" fillId="0" borderId="40" xfId="0" applyNumberFormat="1" applyFont="1" applyBorder="1" applyAlignment="1">
      <alignment shrinkToFit="1"/>
    </xf>
    <xf numFmtId="41" fontId="4" fillId="4" borderId="2" xfId="1" applyNumberFormat="1" applyFont="1" applyFill="1" applyBorder="1" applyAlignment="1" applyProtection="1">
      <alignment horizontal="right" vertical="center"/>
      <protection locked="0"/>
    </xf>
    <xf numFmtId="42" fontId="4" fillId="4" borderId="2" xfId="1" applyNumberFormat="1" applyFont="1" applyFill="1" applyBorder="1" applyAlignment="1" applyProtection="1">
      <alignment horizontal="right" vertical="center"/>
      <protection locked="0"/>
    </xf>
    <xf numFmtId="42" fontId="33" fillId="0" borderId="2" xfId="3" applyNumberFormat="1" applyFont="1" applyBorder="1" applyAlignment="1" applyProtection="1">
      <alignment horizontal="right" vertical="center"/>
    </xf>
    <xf numFmtId="41" fontId="4" fillId="0" borderId="15" xfId="1" applyNumberFormat="1" applyFont="1" applyBorder="1" applyAlignment="1" applyProtection="1"/>
    <xf numFmtId="41" fontId="4" fillId="0" borderId="0" xfId="0" applyNumberFormat="1" applyFont="1" applyAlignment="1">
      <alignment vertical="center"/>
    </xf>
    <xf numFmtId="41" fontId="33" fillId="0" borderId="2" xfId="3" applyNumberFormat="1" applyFont="1" applyBorder="1" applyAlignment="1" applyProtection="1">
      <alignment horizontal="right" vertical="center"/>
    </xf>
    <xf numFmtId="42" fontId="4" fillId="0" borderId="39" xfId="0" applyNumberFormat="1" applyFont="1" applyBorder="1" applyAlignment="1">
      <alignment horizontal="right" vertical="center"/>
    </xf>
    <xf numFmtId="0" fontId="19" fillId="0" borderId="0" xfId="0" applyFont="1" applyAlignment="1">
      <alignment horizontal="center" vertical="center"/>
    </xf>
    <xf numFmtId="41" fontId="0" fillId="0" borderId="15" xfId="0" applyNumberFormat="1" applyBorder="1" applyAlignment="1"/>
    <xf numFmtId="41" fontId="0" fillId="0" borderId="27" xfId="0" applyNumberFormat="1" applyBorder="1" applyAlignment="1"/>
    <xf numFmtId="43" fontId="64" fillId="0" borderId="12" xfId="0" applyNumberFormat="1" applyFont="1" applyBorder="1" applyAlignment="1">
      <alignment horizontal="center" vertical="center" wrapText="1"/>
    </xf>
    <xf numFmtId="0" fontId="64" fillId="0" borderId="12" xfId="0" applyFont="1" applyBorder="1" applyAlignment="1">
      <alignment horizontal="center" vertical="center" wrapText="1"/>
    </xf>
    <xf numFmtId="0" fontId="65" fillId="0" borderId="15" xfId="0" applyFont="1" applyBorder="1" applyAlignment="1">
      <alignment horizontal="center" vertical="top" wrapText="1"/>
    </xf>
    <xf numFmtId="0" fontId="27" fillId="0" borderId="13" xfId="0" applyFont="1" applyBorder="1">
      <alignment vertical="top"/>
    </xf>
    <xf numFmtId="41" fontId="13" fillId="3" borderId="26" xfId="0" applyNumberFormat="1" applyFont="1" applyFill="1" applyBorder="1" applyAlignment="1" applyProtection="1">
      <alignment horizontal="right" vertical="center"/>
      <protection locked="0"/>
    </xf>
    <xf numFmtId="41" fontId="13" fillId="3" borderId="20" xfId="0" applyNumberFormat="1" applyFont="1" applyFill="1" applyBorder="1" applyAlignment="1" applyProtection="1">
      <alignment horizontal="right" vertical="center"/>
      <protection locked="0"/>
    </xf>
    <xf numFmtId="41" fontId="13" fillId="0" borderId="2" xfId="0" applyNumberFormat="1" applyFont="1" applyBorder="1" applyAlignment="1">
      <alignment horizontal="right" vertical="center" wrapText="1"/>
    </xf>
    <xf numFmtId="42" fontId="13" fillId="3" borderId="25" xfId="0" applyNumberFormat="1" applyFont="1" applyFill="1" applyBorder="1" applyAlignment="1" applyProtection="1">
      <alignment horizontal="right" vertical="center"/>
      <protection locked="0"/>
    </xf>
    <xf numFmtId="42" fontId="13" fillId="0" borderId="2" xfId="0" applyNumberFormat="1" applyFont="1" applyBorder="1" applyAlignment="1">
      <alignment horizontal="right" vertical="center" wrapText="1"/>
    </xf>
    <xf numFmtId="41" fontId="33" fillId="0" borderId="25" xfId="0" applyNumberFormat="1" applyFont="1" applyBorder="1" applyAlignment="1">
      <alignment horizontal="right" vertical="center" wrapText="1"/>
    </xf>
    <xf numFmtId="41" fontId="33" fillId="0" borderId="26" xfId="0" applyNumberFormat="1" applyFont="1" applyBorder="1" applyAlignment="1">
      <alignment horizontal="right" vertical="center" wrapText="1"/>
    </xf>
    <xf numFmtId="41" fontId="33" fillId="0" borderId="33" xfId="0" applyNumberFormat="1" applyFont="1" applyBorder="1" applyAlignment="1">
      <alignment horizontal="right" vertical="center" wrapText="1"/>
    </xf>
    <xf numFmtId="0" fontId="18" fillId="0" borderId="0" xfId="0" applyFont="1" applyAlignment="1">
      <alignment horizontal="center" vertical="center"/>
    </xf>
    <xf numFmtId="41" fontId="33" fillId="3" borderId="2" xfId="0" applyNumberFormat="1" applyFont="1" applyFill="1" applyBorder="1" applyAlignment="1" applyProtection="1">
      <alignment horizontal="right" vertical="center"/>
      <protection locked="0"/>
    </xf>
    <xf numFmtId="42" fontId="33" fillId="3" borderId="2" xfId="0" applyNumberFormat="1" applyFont="1" applyFill="1" applyBorder="1" applyAlignment="1" applyProtection="1">
      <alignment horizontal="right" vertical="center"/>
      <protection locked="0"/>
    </xf>
    <xf numFmtId="0" fontId="13" fillId="0" borderId="15" xfId="0" applyFont="1" applyBorder="1" applyAlignment="1"/>
    <xf numFmtId="0" fontId="13" fillId="0" borderId="14" xfId="0" applyFont="1" applyBorder="1" applyAlignment="1"/>
    <xf numFmtId="0" fontId="13" fillId="0" borderId="14" xfId="0" applyFont="1" applyBorder="1" applyAlignment="1">
      <alignment horizontal="center" vertical="top"/>
    </xf>
    <xf numFmtId="0" fontId="13" fillId="0" borderId="15" xfId="0" applyFont="1" applyBorder="1" applyAlignment="1">
      <alignment horizontal="left" vertical="top"/>
    </xf>
    <xf numFmtId="0" fontId="4" fillId="3" borderId="14" xfId="0" applyFont="1" applyFill="1" applyBorder="1" applyAlignment="1" applyProtection="1">
      <alignment vertical="center"/>
      <protection locked="0"/>
    </xf>
    <xf numFmtId="41" fontId="21" fillId="3" borderId="2" xfId="0" applyNumberFormat="1" applyFont="1" applyFill="1" applyBorder="1" applyAlignment="1" applyProtection="1">
      <alignment horizontal="right" vertical="center"/>
      <protection locked="0"/>
    </xf>
    <xf numFmtId="41" fontId="21" fillId="0" borderId="2" xfId="0" applyNumberFormat="1" applyFont="1" applyBorder="1" applyAlignment="1">
      <alignment horizontal="right" vertical="center"/>
    </xf>
    <xf numFmtId="41" fontId="21" fillId="4" borderId="2" xfId="1" applyNumberFormat="1" applyFont="1" applyFill="1" applyBorder="1" applyAlignment="1" applyProtection="1">
      <alignment horizontal="right" vertical="center"/>
      <protection locked="0"/>
    </xf>
    <xf numFmtId="41" fontId="21" fillId="3" borderId="2" xfId="1" applyNumberFormat="1" applyFont="1" applyFill="1" applyBorder="1" applyAlignment="1" applyProtection="1">
      <alignment horizontal="right" vertical="center"/>
      <protection locked="0"/>
    </xf>
    <xf numFmtId="41" fontId="21" fillId="6" borderId="2" xfId="1" applyNumberFormat="1" applyFont="1" applyFill="1" applyBorder="1" applyAlignment="1" applyProtection="1">
      <alignment horizontal="right" vertical="center"/>
      <protection locked="0"/>
    </xf>
    <xf numFmtId="41" fontId="21" fillId="6" borderId="2" xfId="0" applyNumberFormat="1" applyFont="1" applyFill="1" applyBorder="1" applyAlignment="1" applyProtection="1">
      <alignment horizontal="right" vertical="center"/>
      <protection locked="0"/>
    </xf>
    <xf numFmtId="41" fontId="13" fillId="6" borderId="2" xfId="0" applyNumberFormat="1" applyFont="1" applyFill="1" applyBorder="1" applyAlignment="1" applyProtection="1">
      <alignment horizontal="right" vertical="center"/>
      <protection locked="0"/>
    </xf>
    <xf numFmtId="41" fontId="21" fillId="0" borderId="2" xfId="1" applyNumberFormat="1" applyFont="1" applyFill="1" applyBorder="1" applyAlignment="1" applyProtection="1">
      <alignment horizontal="right" vertical="center"/>
    </xf>
    <xf numFmtId="41" fontId="10" fillId="0" borderId="0" xfId="0" applyNumberFormat="1" applyFont="1" applyAlignment="1">
      <alignment horizontal="right" vertical="center"/>
    </xf>
    <xf numFmtId="41" fontId="21" fillId="0" borderId="0" xfId="1" applyNumberFormat="1" applyFont="1" applyBorder="1" applyAlignment="1" applyProtection="1">
      <alignment horizontal="right" vertical="center"/>
    </xf>
    <xf numFmtId="41" fontId="21" fillId="0" borderId="0" xfId="0" applyNumberFormat="1" applyFont="1" applyAlignment="1">
      <alignment horizontal="right" vertical="center"/>
    </xf>
    <xf numFmtId="41" fontId="21" fillId="0" borderId="4" xfId="0" applyNumberFormat="1" applyFont="1" applyBorder="1" applyAlignment="1">
      <alignment horizontal="right" vertical="center"/>
    </xf>
    <xf numFmtId="41" fontId="21" fillId="0" borderId="0" xfId="0" applyNumberFormat="1" applyFont="1" applyAlignment="1">
      <alignment horizontal="right" vertical="center" indent="1"/>
    </xf>
    <xf numFmtId="41" fontId="13" fillId="0" borderId="0" xfId="0" applyNumberFormat="1" applyFont="1" applyAlignment="1">
      <alignment horizontal="right" vertical="center"/>
    </xf>
    <xf numFmtId="41" fontId="13" fillId="0" borderId="2" xfId="0" applyNumberFormat="1" applyFont="1" applyBorder="1" applyAlignment="1">
      <alignment horizontal="right" vertical="center"/>
    </xf>
    <xf numFmtId="42" fontId="21" fillId="3" borderId="2" xfId="0" applyNumberFormat="1" applyFont="1" applyFill="1" applyBorder="1" applyAlignment="1" applyProtection="1">
      <alignment horizontal="right" vertical="center"/>
      <protection locked="0"/>
    </xf>
    <xf numFmtId="42" fontId="13" fillId="0" borderId="2" xfId="0" applyNumberFormat="1" applyFont="1" applyBorder="1" applyAlignment="1">
      <alignment horizontal="right" vertical="center"/>
    </xf>
    <xf numFmtId="41" fontId="26" fillId="0" borderId="35" xfId="0" applyNumberFormat="1" applyFont="1" applyBorder="1" applyAlignment="1">
      <alignment horizontal="right" vertical="center"/>
    </xf>
    <xf numFmtId="41" fontId="26" fillId="0" borderId="35" xfId="3" applyNumberFormat="1" applyFont="1" applyBorder="1" applyAlignment="1">
      <alignment horizontal="right" vertical="center"/>
    </xf>
    <xf numFmtId="41" fontId="26" fillId="2" borderId="26" xfId="3" applyNumberFormat="1" applyFont="1" applyFill="1" applyBorder="1" applyAlignment="1">
      <alignment horizontal="center" vertical="center"/>
    </xf>
    <xf numFmtId="41" fontId="26" fillId="0" borderId="26" xfId="0" applyNumberFormat="1" applyFont="1" applyBorder="1" applyAlignment="1">
      <alignment horizontal="right" vertical="center"/>
    </xf>
    <xf numFmtId="41" fontId="26" fillId="0" borderId="26" xfId="3" applyNumberFormat="1" applyFont="1" applyBorder="1" applyAlignment="1">
      <alignment horizontal="right" vertical="center"/>
    </xf>
    <xf numFmtId="41" fontId="17" fillId="0" borderId="20" xfId="3" applyNumberFormat="1" applyFont="1" applyBorder="1" applyAlignment="1">
      <alignment horizontal="right" vertical="center"/>
    </xf>
    <xf numFmtId="42" fontId="26" fillId="0" borderId="35" xfId="0" applyNumberFormat="1" applyFont="1" applyBorder="1" applyAlignment="1">
      <alignment horizontal="right" vertical="center"/>
    </xf>
    <xf numFmtId="41" fontId="26" fillId="0" borderId="41" xfId="3" applyNumberFormat="1" applyFont="1" applyBorder="1" applyAlignment="1">
      <alignment horizontal="right" vertical="center"/>
    </xf>
    <xf numFmtId="41" fontId="17" fillId="0" borderId="31" xfId="3" applyNumberFormat="1" applyFont="1" applyBorder="1" applyAlignment="1">
      <alignment horizontal="right" vertical="center"/>
    </xf>
    <xf numFmtId="41" fontId="18" fillId="0" borderId="31" xfId="3" applyNumberFormat="1" applyFont="1" applyBorder="1" applyAlignment="1">
      <alignment horizontal="right" vertical="center"/>
    </xf>
    <xf numFmtId="41" fontId="18" fillId="0" borderId="20" xfId="3" applyNumberFormat="1" applyFont="1" applyBorder="1" applyAlignment="1">
      <alignment horizontal="right" vertical="center"/>
    </xf>
    <xf numFmtId="41" fontId="17" fillId="0" borderId="2" xfId="3" applyNumberFormat="1" applyFont="1" applyBorder="1" applyAlignment="1">
      <alignment horizontal="right" vertical="center"/>
    </xf>
    <xf numFmtId="42" fontId="17" fillId="0" borderId="2" xfId="3" applyNumberFormat="1" applyFont="1" applyBorder="1" applyAlignment="1">
      <alignment horizontal="right" vertical="center"/>
    </xf>
    <xf numFmtId="41" fontId="76" fillId="3" borderId="32" xfId="1" applyNumberFormat="1" applyFont="1" applyFill="1" applyBorder="1" applyAlignment="1" applyProtection="1">
      <alignment horizontal="right" vertical="center"/>
      <protection locked="0"/>
    </xf>
    <xf numFmtId="41" fontId="76" fillId="0" borderId="32" xfId="3" applyNumberFormat="1" applyFont="1" applyBorder="1" applyAlignment="1">
      <alignment horizontal="right" vertical="center"/>
    </xf>
    <xf numFmtId="41" fontId="76" fillId="3" borderId="26" xfId="1" applyNumberFormat="1" applyFont="1" applyFill="1" applyBorder="1" applyAlignment="1" applyProtection="1">
      <alignment horizontal="right" vertical="center"/>
      <protection locked="0"/>
    </xf>
    <xf numFmtId="41" fontId="76" fillId="0" borderId="26" xfId="3" applyNumberFormat="1" applyFont="1" applyBorder="1" applyAlignment="1">
      <alignment horizontal="right" vertical="center"/>
    </xf>
    <xf numFmtId="41" fontId="76" fillId="3" borderId="20" xfId="1" applyNumberFormat="1" applyFont="1" applyFill="1" applyBorder="1" applyAlignment="1" applyProtection="1">
      <alignment horizontal="right" vertical="center"/>
      <protection locked="0"/>
    </xf>
    <xf numFmtId="41" fontId="76" fillId="0" borderId="20" xfId="3" applyNumberFormat="1" applyFont="1" applyBorder="1" applyAlignment="1">
      <alignment horizontal="right" vertical="center"/>
    </xf>
    <xf numFmtId="41" fontId="76" fillId="0" borderId="20" xfId="1" applyNumberFormat="1" applyFont="1" applyBorder="1" applyAlignment="1">
      <alignment horizontal="right" vertical="center"/>
    </xf>
    <xf numFmtId="41" fontId="76" fillId="0" borderId="2" xfId="3" applyNumberFormat="1" applyFont="1" applyBorder="1" applyAlignment="1">
      <alignment horizontal="right" vertical="center"/>
    </xf>
    <xf numFmtId="41" fontId="10" fillId="0" borderId="12" xfId="0" applyNumberFormat="1" applyFont="1" applyBorder="1" applyAlignment="1">
      <alignment horizontal="right" vertical="center"/>
    </xf>
    <xf numFmtId="41" fontId="0" fillId="0" borderId="13" xfId="0" applyNumberFormat="1" applyBorder="1" applyAlignment="1">
      <alignment horizontal="right" vertical="center"/>
    </xf>
    <xf numFmtId="41" fontId="76" fillId="0" borderId="39" xfId="1" applyNumberFormat="1" applyFont="1" applyBorder="1" applyAlignment="1">
      <alignment horizontal="right" vertical="center"/>
    </xf>
    <xf numFmtId="42" fontId="76" fillId="0" borderId="39" xfId="1" applyNumberFormat="1" applyFont="1" applyBorder="1" applyAlignment="1">
      <alignment horizontal="right" vertical="center"/>
    </xf>
    <xf numFmtId="42" fontId="76" fillId="3" borderId="32" xfId="1" applyNumberFormat="1" applyFont="1" applyFill="1" applyBorder="1" applyAlignment="1" applyProtection="1">
      <alignment horizontal="right" vertical="center"/>
      <protection locked="0"/>
    </xf>
    <xf numFmtId="41" fontId="21" fillId="3" borderId="15" xfId="3" applyNumberFormat="1" applyFont="1" applyFill="1" applyBorder="1" applyAlignment="1" applyProtection="1">
      <alignment horizontal="right" vertical="center"/>
      <protection locked="0"/>
    </xf>
    <xf numFmtId="42" fontId="21" fillId="3" borderId="15" xfId="3" applyNumberFormat="1" applyFont="1" applyFill="1" applyBorder="1" applyAlignment="1" applyProtection="1">
      <alignment horizontal="right" vertical="center"/>
      <protection locked="0"/>
    </xf>
    <xf numFmtId="42" fontId="21" fillId="0" borderId="15" xfId="3" applyNumberFormat="1" applyFont="1" applyFill="1" applyBorder="1" applyAlignment="1" applyProtection="1">
      <alignment horizontal="right" vertical="center"/>
    </xf>
    <xf numFmtId="41" fontId="21" fillId="3" borderId="16" xfId="0" applyNumberFormat="1" applyFont="1" applyFill="1" applyBorder="1" applyAlignment="1" applyProtection="1">
      <alignment horizontal="right" vertical="center"/>
      <protection locked="0"/>
    </xf>
    <xf numFmtId="41" fontId="21" fillId="3" borderId="23" xfId="0" applyNumberFormat="1" applyFont="1" applyFill="1" applyBorder="1" applyAlignment="1" applyProtection="1">
      <alignment horizontal="right" vertical="center"/>
      <protection locked="0"/>
    </xf>
    <xf numFmtId="43" fontId="21" fillId="3" borderId="16" xfId="0" applyNumberFormat="1" applyFont="1" applyFill="1" applyBorder="1" applyAlignment="1" applyProtection="1">
      <alignment horizontal="right" vertical="center"/>
      <protection locked="0"/>
    </xf>
    <xf numFmtId="43" fontId="21" fillId="3" borderId="23" xfId="0" applyNumberFormat="1" applyFont="1" applyFill="1" applyBorder="1" applyAlignment="1" applyProtection="1">
      <alignment horizontal="right" vertical="center"/>
      <protection locked="0"/>
    </xf>
    <xf numFmtId="0" fontId="0" fillId="0" borderId="32" xfId="0" applyBorder="1" applyAlignment="1">
      <alignment vertical="center" wrapText="1"/>
    </xf>
    <xf numFmtId="0" fontId="29" fillId="0" borderId="32" xfId="0" applyFont="1" applyBorder="1" applyAlignment="1">
      <alignment horizontal="center" vertical="center" wrapText="1"/>
    </xf>
    <xf numFmtId="41" fontId="21" fillId="3" borderId="28" xfId="0" applyNumberFormat="1" applyFont="1" applyFill="1" applyBorder="1" applyAlignment="1" applyProtection="1">
      <alignment horizontal="right" vertical="center"/>
      <protection locked="0"/>
    </xf>
    <xf numFmtId="41" fontId="21" fillId="3" borderId="17" xfId="0" applyNumberFormat="1" applyFont="1" applyFill="1" applyBorder="1" applyAlignment="1" applyProtection="1">
      <alignment horizontal="right" vertical="center"/>
      <protection locked="0"/>
    </xf>
    <xf numFmtId="0" fontId="21" fillId="3" borderId="14" xfId="0" applyFont="1" applyFill="1" applyBorder="1" applyAlignment="1" applyProtection="1">
      <alignment vertical="center"/>
      <protection locked="0"/>
    </xf>
    <xf numFmtId="0" fontId="21" fillId="3" borderId="17" xfId="0" applyFont="1" applyFill="1" applyBorder="1" applyAlignment="1" applyProtection="1">
      <alignment vertical="center"/>
      <protection locked="0"/>
    </xf>
    <xf numFmtId="0" fontId="21" fillId="3" borderId="19" xfId="0" applyFont="1" applyFill="1" applyBorder="1" applyAlignment="1" applyProtection="1">
      <alignment vertical="center"/>
      <protection locked="0"/>
    </xf>
    <xf numFmtId="0" fontId="21" fillId="3" borderId="38" xfId="0" applyFont="1" applyFill="1" applyBorder="1" applyAlignment="1" applyProtection="1">
      <alignment vertical="center"/>
      <protection locked="0"/>
    </xf>
    <xf numFmtId="0" fontId="21" fillId="0" borderId="4" xfId="0" applyFont="1" applyBorder="1" applyAlignment="1">
      <alignment horizontal="right" vertical="center"/>
    </xf>
    <xf numFmtId="0" fontId="13" fillId="0" borderId="7" xfId="0" applyFont="1" applyBorder="1" applyAlignment="1">
      <alignment horizontal="center" vertical="center"/>
    </xf>
    <xf numFmtId="1" fontId="21" fillId="3" borderId="2" xfId="0" applyNumberFormat="1" applyFont="1" applyFill="1" applyBorder="1" applyAlignment="1" applyProtection="1">
      <alignment vertical="center"/>
      <protection locked="0"/>
    </xf>
    <xf numFmtId="0" fontId="13" fillId="0" borderId="11" xfId="0" applyFont="1" applyBorder="1" applyAlignment="1">
      <alignment vertical="center" wrapText="1"/>
    </xf>
    <xf numFmtId="0" fontId="13" fillId="0" borderId="4" xfId="0" applyFont="1" applyBorder="1" applyAlignment="1">
      <alignment vertical="center" wrapText="1"/>
    </xf>
    <xf numFmtId="1" fontId="0" fillId="3" borderId="22" xfId="0" applyNumberFormat="1" applyFill="1" applyBorder="1" applyAlignment="1" applyProtection="1">
      <alignment horizontal="center" vertical="center" wrapText="1"/>
      <protection locked="0"/>
    </xf>
    <xf numFmtId="1" fontId="0" fillId="3" borderId="14" xfId="0" applyNumberFormat="1" applyFill="1" applyBorder="1" applyAlignment="1" applyProtection="1">
      <alignment horizontal="center" vertical="center" wrapText="1"/>
      <protection locked="0"/>
    </xf>
    <xf numFmtId="41" fontId="21" fillId="3" borderId="25" xfId="0" applyNumberFormat="1" applyFont="1" applyFill="1" applyBorder="1" applyAlignment="1" applyProtection="1">
      <alignment horizontal="right" vertical="center"/>
      <protection locked="0"/>
    </xf>
    <xf numFmtId="41" fontId="21" fillId="3" borderId="33" xfId="0" applyNumberFormat="1" applyFont="1" applyFill="1" applyBorder="1" applyAlignment="1" applyProtection="1">
      <alignment horizontal="right" vertical="center"/>
      <protection locked="0"/>
    </xf>
    <xf numFmtId="41" fontId="21" fillId="3" borderId="26" xfId="0" applyNumberFormat="1" applyFont="1" applyFill="1" applyBorder="1" applyAlignment="1" applyProtection="1">
      <alignment horizontal="right" vertical="center"/>
      <protection locked="0"/>
    </xf>
    <xf numFmtId="41" fontId="21" fillId="0" borderId="42" xfId="0" applyNumberFormat="1" applyFont="1" applyBorder="1" applyAlignment="1">
      <alignment horizontal="right" vertical="center"/>
    </xf>
    <xf numFmtId="42" fontId="21" fillId="3" borderId="25" xfId="0" applyNumberFormat="1" applyFont="1" applyFill="1" applyBorder="1" applyAlignment="1" applyProtection="1">
      <alignment horizontal="right" vertical="center"/>
      <protection locked="0"/>
    </xf>
    <xf numFmtId="42" fontId="21" fillId="0" borderId="42" xfId="0" applyNumberFormat="1" applyFont="1" applyBorder="1" applyAlignment="1">
      <alignment horizontal="right" vertical="center"/>
    </xf>
    <xf numFmtId="0" fontId="42" fillId="0" borderId="3" xfId="0" applyFont="1" applyBorder="1" applyAlignment="1">
      <alignment horizontal="center" vertical="center" wrapText="1"/>
    </xf>
    <xf numFmtId="0" fontId="42" fillId="0" borderId="0" xfId="0" applyFont="1" applyAlignment="1">
      <alignment horizontal="center" vertical="center" wrapText="1"/>
    </xf>
    <xf numFmtId="0" fontId="28" fillId="0" borderId="35" xfId="0" applyFont="1" applyBorder="1" applyAlignment="1">
      <alignment horizontal="center" vertical="center" wrapText="1"/>
    </xf>
    <xf numFmtId="41" fontId="50" fillId="0" borderId="2" xfId="0" applyNumberFormat="1" applyFont="1" applyBorder="1">
      <alignment vertical="top"/>
    </xf>
    <xf numFmtId="0" fontId="39" fillId="0" borderId="14" xfId="0" applyFont="1" applyBorder="1" applyAlignment="1">
      <alignment horizontal="left" vertical="top"/>
    </xf>
    <xf numFmtId="41" fontId="21" fillId="0" borderId="26" xfId="0" applyNumberFormat="1" applyFont="1" applyBorder="1" applyAlignment="1">
      <alignment horizontal="right" vertical="center"/>
    </xf>
    <xf numFmtId="41" fontId="56" fillId="0" borderId="31" xfId="0" applyNumberFormat="1" applyFont="1" applyBorder="1" applyAlignment="1">
      <alignment horizontal="right" vertical="center"/>
    </xf>
    <xf numFmtId="41" fontId="21" fillId="0" borderId="31" xfId="0" applyNumberFormat="1" applyFont="1" applyBorder="1" applyAlignment="1">
      <alignment horizontal="right" vertical="center"/>
    </xf>
    <xf numFmtId="42" fontId="21" fillId="3" borderId="26" xfId="0" applyNumberFormat="1" applyFont="1" applyFill="1" applyBorder="1" applyAlignment="1" applyProtection="1">
      <alignment horizontal="right" vertical="center"/>
      <protection locked="0"/>
    </xf>
    <xf numFmtId="41" fontId="58" fillId="0" borderId="31" xfId="0" applyNumberFormat="1" applyFont="1" applyBorder="1" applyAlignment="1">
      <alignment horizontal="right" vertical="center"/>
    </xf>
    <xf numFmtId="41" fontId="21" fillId="0" borderId="20" xfId="0" applyNumberFormat="1" applyFont="1" applyBorder="1" applyAlignment="1">
      <alignment horizontal="right" vertical="center"/>
    </xf>
    <xf numFmtId="42" fontId="21" fillId="0" borderId="20" xfId="0" applyNumberFormat="1" applyFont="1" applyBorder="1" applyAlignment="1">
      <alignment horizontal="right" vertical="center"/>
    </xf>
    <xf numFmtId="0" fontId="23" fillId="0" borderId="0" xfId="0" applyFont="1">
      <alignment vertical="top"/>
    </xf>
    <xf numFmtId="37" fontId="2" fillId="3" borderId="2" xfId="0" applyNumberFormat="1" applyFont="1" applyFill="1" applyBorder="1" applyAlignment="1" applyProtection="1">
      <alignment horizontal="right" vertical="center"/>
      <protection locked="0"/>
    </xf>
    <xf numFmtId="37" fontId="2" fillId="4" borderId="2" xfId="1" applyNumberFormat="1" applyFont="1" applyFill="1" applyBorder="1" applyAlignment="1" applyProtection="1">
      <alignment horizontal="right" vertical="center"/>
      <protection locked="0"/>
    </xf>
    <xf numFmtId="41" fontId="4" fillId="0" borderId="2" xfId="0" applyNumberFormat="1" applyFont="1" applyBorder="1" applyAlignment="1">
      <alignment horizontal="right" vertical="center"/>
    </xf>
    <xf numFmtId="42" fontId="4" fillId="0" borderId="2" xfId="0" applyNumberFormat="1" applyFont="1" applyBorder="1" applyAlignment="1">
      <alignment horizontal="right" vertical="center"/>
    </xf>
    <xf numFmtId="37" fontId="13" fillId="3" borderId="2" xfId="1" applyNumberFormat="1" applyFont="1" applyFill="1" applyBorder="1" applyAlignment="1" applyProtection="1">
      <alignment horizontal="right" vertical="center"/>
      <protection locked="0"/>
    </xf>
    <xf numFmtId="37" fontId="13" fillId="4" borderId="2" xfId="1" applyNumberFormat="1" applyFont="1" applyFill="1" applyBorder="1" applyAlignment="1" applyProtection="1">
      <alignment horizontal="right" vertical="center"/>
      <protection locked="0"/>
    </xf>
    <xf numFmtId="37" fontId="13" fillId="6" borderId="2" xfId="1" applyNumberFormat="1" applyFont="1" applyFill="1" applyBorder="1" applyAlignment="1" applyProtection="1">
      <alignment horizontal="right" vertical="center"/>
      <protection locked="0"/>
    </xf>
    <xf numFmtId="0" fontId="66" fillId="0" borderId="0" xfId="0" applyFont="1" applyAlignment="1">
      <alignment vertical="center"/>
    </xf>
    <xf numFmtId="169" fontId="13" fillId="3" borderId="25" xfId="0" applyNumberFormat="1" applyFont="1" applyFill="1" applyBorder="1" applyAlignment="1" applyProtection="1">
      <alignment horizontal="left" vertical="center"/>
      <protection locked="0"/>
    </xf>
    <xf numFmtId="169" fontId="13" fillId="3" borderId="26" xfId="0" applyNumberFormat="1" applyFont="1" applyFill="1" applyBorder="1" applyAlignment="1" applyProtection="1">
      <alignment horizontal="left" vertical="center"/>
      <protection locked="0"/>
    </xf>
    <xf numFmtId="41" fontId="2" fillId="4" borderId="2" xfId="1" applyNumberFormat="1" applyFont="1" applyFill="1" applyBorder="1" applyAlignment="1" applyProtection="1">
      <alignment horizontal="right" vertical="center"/>
      <protection locked="0"/>
    </xf>
    <xf numFmtId="169" fontId="21" fillId="3" borderId="37" xfId="0" applyNumberFormat="1" applyFont="1" applyFill="1" applyBorder="1" applyAlignment="1" applyProtection="1">
      <alignment vertical="center"/>
      <protection locked="0"/>
    </xf>
    <xf numFmtId="42" fontId="21" fillId="3" borderId="26" xfId="3" applyNumberFormat="1" applyFont="1" applyFill="1" applyBorder="1" applyAlignment="1" applyProtection="1">
      <alignment horizontal="right" vertical="center"/>
      <protection locked="0"/>
    </xf>
    <xf numFmtId="0" fontId="0" fillId="0" borderId="35" xfId="0" applyBorder="1" applyAlignment="1">
      <alignment vertical="center" wrapText="1"/>
    </xf>
    <xf numFmtId="0" fontId="11" fillId="0" borderId="8"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0" xfId="0" applyFont="1" applyBorder="1" applyAlignment="1">
      <alignment horizontal="center" vertical="center" wrapText="1"/>
    </xf>
    <xf numFmtId="43" fontId="39" fillId="0" borderId="0" xfId="0" applyNumberFormat="1" applyFont="1" applyAlignment="1">
      <alignment horizontal="center" vertical="center" wrapText="1"/>
    </xf>
    <xf numFmtId="0" fontId="18" fillId="0" borderId="0" xfId="0" applyFont="1" applyAlignment="1">
      <alignment horizontal="left" vertical="center"/>
    </xf>
    <xf numFmtId="0" fontId="13" fillId="0" borderId="20"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0" xfId="0" applyFont="1" applyAlignment="1">
      <alignment horizontal="center" vertical="center" wrapText="1"/>
    </xf>
    <xf numFmtId="169" fontId="13" fillId="3" borderId="32" xfId="0" applyNumberFormat="1" applyFont="1" applyFill="1" applyBorder="1" applyAlignment="1" applyProtection="1">
      <alignment horizontal="left" vertical="center" wrapText="1"/>
      <protection locked="0"/>
    </xf>
    <xf numFmtId="1" fontId="13" fillId="3" borderId="32" xfId="0" applyNumberFormat="1" applyFont="1" applyFill="1" applyBorder="1" applyAlignment="1" applyProtection="1">
      <alignment horizontal="center" vertical="center" wrapText="1"/>
      <protection locked="0"/>
    </xf>
    <xf numFmtId="10" fontId="13" fillId="3" borderId="32" xfId="0" applyNumberFormat="1" applyFont="1" applyFill="1" applyBorder="1" applyAlignment="1" applyProtection="1">
      <alignment horizontal="right" vertical="center"/>
      <protection locked="0"/>
    </xf>
    <xf numFmtId="37" fontId="13" fillId="3" borderId="32" xfId="0" applyNumberFormat="1" applyFont="1" applyFill="1" applyBorder="1" applyAlignment="1" applyProtection="1">
      <alignment horizontal="right" vertical="center"/>
      <protection locked="0"/>
    </xf>
    <xf numFmtId="0" fontId="13" fillId="3" borderId="32" xfId="0" applyFont="1" applyFill="1" applyBorder="1" applyAlignment="1" applyProtection="1">
      <alignment horizontal="center" vertical="center"/>
      <protection locked="0"/>
    </xf>
    <xf numFmtId="43" fontId="13" fillId="3" borderId="32" xfId="0" applyNumberFormat="1" applyFont="1" applyFill="1" applyBorder="1" applyAlignment="1" applyProtection="1">
      <alignment horizontal="right" vertical="center"/>
      <protection locked="0"/>
    </xf>
    <xf numFmtId="41" fontId="13" fillId="3" borderId="32" xfId="0" applyNumberFormat="1" applyFont="1" applyFill="1" applyBorder="1" applyAlignment="1" applyProtection="1">
      <alignment horizontal="right" vertical="center"/>
      <protection locked="0"/>
    </xf>
    <xf numFmtId="41" fontId="13" fillId="0" borderId="32" xfId="0" applyNumberFormat="1" applyFont="1" applyBorder="1" applyAlignment="1">
      <alignment horizontal="right" vertical="center"/>
    </xf>
    <xf numFmtId="168" fontId="13" fillId="3" borderId="43" xfId="0" applyNumberFormat="1" applyFont="1" applyFill="1" applyBorder="1" applyAlignment="1" applyProtection="1">
      <alignment horizontal="left" vertical="center" wrapText="1"/>
      <protection locked="0"/>
    </xf>
    <xf numFmtId="1" fontId="13" fillId="3" borderId="43" xfId="0" applyNumberFormat="1" applyFont="1" applyFill="1" applyBorder="1" applyAlignment="1" applyProtection="1">
      <alignment horizontal="center" vertical="center" wrapText="1"/>
      <protection locked="0"/>
    </xf>
    <xf numFmtId="10" fontId="13" fillId="3" borderId="43" xfId="0" applyNumberFormat="1" applyFont="1" applyFill="1" applyBorder="1" applyAlignment="1" applyProtection="1">
      <alignment horizontal="right" vertical="center"/>
      <protection locked="0"/>
    </xf>
    <xf numFmtId="37" fontId="13" fillId="3" borderId="43" xfId="0" applyNumberFormat="1" applyFont="1" applyFill="1" applyBorder="1" applyAlignment="1" applyProtection="1">
      <alignment horizontal="right" vertical="center"/>
      <protection locked="0"/>
    </xf>
    <xf numFmtId="0" fontId="13" fillId="3" borderId="43" xfId="0" applyFont="1" applyFill="1" applyBorder="1" applyAlignment="1" applyProtection="1">
      <alignment horizontal="center" vertical="center"/>
      <protection locked="0"/>
    </xf>
    <xf numFmtId="43" fontId="13" fillId="3" borderId="43" xfId="0" applyNumberFormat="1" applyFont="1" applyFill="1" applyBorder="1" applyAlignment="1" applyProtection="1">
      <alignment horizontal="right" vertical="center"/>
      <protection locked="0"/>
    </xf>
    <xf numFmtId="41" fontId="13" fillId="3" borderId="43" xfId="0" applyNumberFormat="1" applyFont="1" applyFill="1" applyBorder="1" applyAlignment="1" applyProtection="1">
      <alignment horizontal="right" vertical="center"/>
      <protection locked="0"/>
    </xf>
    <xf numFmtId="41" fontId="13" fillId="0" borderId="43" xfId="0" applyNumberFormat="1" applyFont="1" applyBorder="1" applyAlignment="1">
      <alignment horizontal="right" vertical="center"/>
    </xf>
    <xf numFmtId="168" fontId="13" fillId="3" borderId="20" xfId="0" applyNumberFormat="1" applyFont="1" applyFill="1" applyBorder="1" applyAlignment="1" applyProtection="1">
      <alignment horizontal="left" vertical="center" wrapText="1"/>
      <protection locked="0"/>
    </xf>
    <xf numFmtId="1" fontId="13" fillId="3" borderId="20" xfId="0" applyNumberFormat="1" applyFont="1" applyFill="1" applyBorder="1" applyAlignment="1" applyProtection="1">
      <alignment horizontal="center" vertical="center" wrapText="1"/>
      <protection locked="0"/>
    </xf>
    <xf numFmtId="10" fontId="13" fillId="3" borderId="20" xfId="0" applyNumberFormat="1" applyFont="1" applyFill="1" applyBorder="1" applyAlignment="1" applyProtection="1">
      <alignment horizontal="right" vertical="center"/>
      <protection locked="0"/>
    </xf>
    <xf numFmtId="37" fontId="13" fillId="3" borderId="20" xfId="0" applyNumberFormat="1" applyFont="1" applyFill="1" applyBorder="1" applyAlignment="1" applyProtection="1">
      <alignment horizontal="right" vertical="center"/>
      <protection locked="0"/>
    </xf>
    <xf numFmtId="0" fontId="13" fillId="3" borderId="20" xfId="0" applyFont="1" applyFill="1" applyBorder="1" applyAlignment="1" applyProtection="1">
      <alignment horizontal="center" vertical="center"/>
      <protection locked="0"/>
    </xf>
    <xf numFmtId="43" fontId="13" fillId="3" borderId="20" xfId="0" applyNumberFormat="1" applyFont="1" applyFill="1" applyBorder="1" applyAlignment="1" applyProtection="1">
      <alignment horizontal="right" vertical="center"/>
      <protection locked="0"/>
    </xf>
    <xf numFmtId="41" fontId="13" fillId="0" borderId="20" xfId="0" applyNumberFormat="1" applyFont="1" applyBorder="1" applyAlignment="1">
      <alignment horizontal="right" vertical="center"/>
    </xf>
    <xf numFmtId="0" fontId="18" fillId="0" borderId="0" xfId="0" applyFont="1" applyAlignment="1">
      <alignment vertical="center"/>
    </xf>
    <xf numFmtId="0" fontId="18" fillId="0" borderId="15" xfId="0" applyFont="1" applyBorder="1" applyAlignment="1">
      <alignment vertical="center"/>
    </xf>
    <xf numFmtId="0" fontId="18" fillId="0" borderId="14" xfId="0" applyFont="1" applyBorder="1" applyAlignment="1">
      <alignment vertical="center"/>
    </xf>
    <xf numFmtId="0" fontId="18" fillId="0" borderId="19" xfId="0" applyFont="1" applyBorder="1" applyAlignment="1">
      <alignment vertical="center"/>
    </xf>
    <xf numFmtId="0" fontId="18" fillId="0" borderId="15" xfId="0" applyFont="1" applyBorder="1" applyAlignment="1">
      <alignment horizontal="center" vertical="center" readingOrder="1"/>
    </xf>
    <xf numFmtId="0" fontId="26" fillId="0" borderId="0" xfId="0" applyFont="1" applyAlignment="1">
      <alignment vertical="center" wrapText="1"/>
    </xf>
    <xf numFmtId="0" fontId="18" fillId="0" borderId="0" xfId="0" applyFont="1" applyAlignment="1">
      <alignment vertical="center" wrapText="1"/>
    </xf>
    <xf numFmtId="41" fontId="26" fillId="2" borderId="44" xfId="3" applyNumberFormat="1" applyFont="1" applyFill="1" applyBorder="1" applyAlignment="1">
      <alignment horizontal="center" vertical="center"/>
    </xf>
    <xf numFmtId="0" fontId="33" fillId="0" borderId="4" xfId="0" applyFont="1" applyBorder="1">
      <alignment vertical="top"/>
    </xf>
    <xf numFmtId="41" fontId="33" fillId="0" borderId="0" xfId="0" applyNumberFormat="1" applyFont="1" applyAlignment="1">
      <alignment horizontal="right" vertical="center"/>
    </xf>
    <xf numFmtId="41" fontId="33" fillId="0" borderId="12" xfId="0" applyNumberFormat="1" applyFont="1" applyBorder="1" applyAlignment="1">
      <alignment horizontal="right" vertical="center"/>
    </xf>
    <xf numFmtId="0" fontId="65" fillId="0" borderId="15" xfId="0" applyFont="1" applyBorder="1" applyAlignment="1">
      <alignment vertical="top" wrapText="1"/>
    </xf>
    <xf numFmtId="0" fontId="64" fillId="0" borderId="19" xfId="0" applyFont="1" applyBorder="1" applyAlignment="1">
      <alignment horizontal="center" wrapText="1"/>
    </xf>
    <xf numFmtId="0" fontId="64" fillId="0" borderId="15" xfId="0" applyFont="1" applyBorder="1" applyAlignment="1">
      <alignment horizontal="center" vertical="top" wrapText="1"/>
    </xf>
    <xf numFmtId="0" fontId="25" fillId="0" borderId="0" xfId="0" applyFont="1" applyAlignment="1">
      <alignment horizontal="left" vertical="center"/>
    </xf>
    <xf numFmtId="0" fontId="69" fillId="0" borderId="0" xfId="0" applyFont="1" applyAlignment="1">
      <alignment horizontal="left" vertical="center"/>
    </xf>
    <xf numFmtId="5" fontId="70" fillId="0" borderId="0" xfId="3" applyNumberFormat="1" applyFont="1" applyBorder="1" applyAlignment="1">
      <alignment vertical="center"/>
    </xf>
    <xf numFmtId="0" fontId="70" fillId="0" borderId="0" xfId="0" applyFont="1">
      <alignment vertical="top"/>
    </xf>
    <xf numFmtId="42" fontId="70" fillId="0" borderId="0" xfId="3" applyNumberFormat="1" applyFont="1" applyBorder="1" applyAlignment="1">
      <alignment vertical="center"/>
    </xf>
    <xf numFmtId="41" fontId="70" fillId="0" borderId="0" xfId="3" applyNumberFormat="1" applyFont="1" applyBorder="1" applyAlignment="1">
      <alignment vertical="center"/>
    </xf>
    <xf numFmtId="0" fontId="70" fillId="0" borderId="11" xfId="0" applyFont="1" applyBorder="1">
      <alignment vertical="top"/>
    </xf>
    <xf numFmtId="0" fontId="70" fillId="0" borderId="10" xfId="0" applyFont="1" applyBorder="1">
      <alignment vertical="top"/>
    </xf>
    <xf numFmtId="42" fontId="70" fillId="0" borderId="10" xfId="3" applyNumberFormat="1" applyFont="1" applyBorder="1">
      <alignment vertical="top"/>
    </xf>
    <xf numFmtId="43" fontId="70" fillId="0" borderId="6" xfId="3" applyNumberFormat="1" applyFont="1" applyBorder="1">
      <alignment vertical="top"/>
    </xf>
    <xf numFmtId="41" fontId="70" fillId="0" borderId="10" xfId="3" applyNumberFormat="1" applyFont="1" applyBorder="1">
      <alignment vertical="top"/>
    </xf>
    <xf numFmtId="0" fontId="25" fillId="0" borderId="0" xfId="0" applyFont="1" applyAlignment="1">
      <alignment vertical="center"/>
    </xf>
    <xf numFmtId="0" fontId="70" fillId="0" borderId="0" xfId="0" applyFont="1" applyAlignment="1">
      <alignment horizontal="center" vertical="center"/>
    </xf>
    <xf numFmtId="0" fontId="25" fillId="0" borderId="0" xfId="0" applyFont="1" applyAlignment="1">
      <alignment horizontal="right" vertical="center"/>
    </xf>
    <xf numFmtId="0" fontId="73" fillId="0" borderId="0" xfId="0" applyFont="1" applyAlignment="1">
      <alignment horizontal="right" vertical="center"/>
    </xf>
    <xf numFmtId="0" fontId="74" fillId="0" borderId="0" xfId="0" applyFont="1" applyAlignment="1">
      <alignment horizontal="center" vertical="center"/>
    </xf>
    <xf numFmtId="0" fontId="25" fillId="0" borderId="2" xfId="0" applyFont="1" applyBorder="1" applyAlignment="1">
      <alignment horizontal="center" vertical="center"/>
    </xf>
    <xf numFmtId="0" fontId="73" fillId="0" borderId="2" xfId="0" applyFont="1" applyBorder="1" applyAlignment="1">
      <alignment horizontal="center" vertical="top"/>
    </xf>
    <xf numFmtId="0" fontId="0" fillId="0" borderId="18" xfId="0" applyBorder="1">
      <alignment vertical="top"/>
    </xf>
    <xf numFmtId="0" fontId="4" fillId="0" borderId="7" xfId="0" applyFont="1" applyBorder="1" applyAlignment="1">
      <alignment horizontal="center" vertical="center"/>
    </xf>
    <xf numFmtId="0" fontId="4" fillId="0" borderId="18" xfId="0" applyFont="1" applyBorder="1" applyAlignment="1">
      <alignment horizontal="center" vertical="center"/>
    </xf>
    <xf numFmtId="41" fontId="0" fillId="0" borderId="5" xfId="0" applyNumberFormat="1" applyBorder="1">
      <alignment vertical="top"/>
    </xf>
    <xf numFmtId="42" fontId="0" fillId="0" borderId="9" xfId="0" applyNumberFormat="1" applyBorder="1">
      <alignment vertical="top"/>
    </xf>
    <xf numFmtId="42" fontId="0" fillId="0" borderId="12" xfId="0" applyNumberFormat="1" applyBorder="1">
      <alignment vertical="top"/>
    </xf>
    <xf numFmtId="41" fontId="13" fillId="3" borderId="2" xfId="0" applyNumberFormat="1" applyFont="1" applyFill="1" applyBorder="1" applyAlignment="1" applyProtection="1">
      <alignment horizontal="right" vertical="center"/>
      <protection locked="0"/>
    </xf>
    <xf numFmtId="0" fontId="13" fillId="0" borderId="14" xfId="0" applyFont="1" applyBorder="1" applyAlignment="1">
      <alignment horizontal="center" vertical="center" readingOrder="1"/>
    </xf>
    <xf numFmtId="0" fontId="77" fillId="0" borderId="0" xfId="0" applyFont="1">
      <alignment vertical="top"/>
    </xf>
    <xf numFmtId="0" fontId="1" fillId="3" borderId="2" xfId="0" applyFont="1" applyFill="1" applyBorder="1" applyAlignment="1" applyProtection="1">
      <alignment horizontal="center" vertical="center"/>
      <protection locked="0"/>
    </xf>
    <xf numFmtId="0" fontId="27" fillId="0" borderId="0" xfId="0" applyFont="1" applyAlignment="1">
      <alignment vertical="center"/>
    </xf>
    <xf numFmtId="0" fontId="27" fillId="0" borderId="8" xfId="0" applyFont="1" applyBorder="1" applyAlignment="1">
      <alignment vertical="center"/>
    </xf>
    <xf numFmtId="0" fontId="18" fillId="0" borderId="4" xfId="0" applyFont="1" applyBorder="1" applyAlignment="1">
      <alignment vertical="center"/>
    </xf>
    <xf numFmtId="0" fontId="2" fillId="0" borderId="0" xfId="0" applyFont="1" applyAlignment="1">
      <alignment horizontal="center" vertical="center"/>
    </xf>
    <xf numFmtId="0" fontId="72" fillId="0" borderId="0" xfId="0" applyFont="1" applyAlignment="1">
      <alignment horizontal="center" vertical="center"/>
    </xf>
    <xf numFmtId="0" fontId="31" fillId="0" borderId="14" xfId="0" applyFont="1" applyBorder="1" applyAlignment="1">
      <alignment horizontal="left" vertical="center"/>
    </xf>
    <xf numFmtId="0" fontId="7" fillId="0" borderId="0" xfId="0" applyFont="1" applyAlignment="1">
      <alignment horizontal="left" vertical="center"/>
    </xf>
    <xf numFmtId="0" fontId="27" fillId="0" borderId="35" xfId="0" applyFont="1" applyBorder="1" applyAlignment="1">
      <alignment horizontal="center" vertical="center" wrapText="1"/>
    </xf>
    <xf numFmtId="0" fontId="1" fillId="3" borderId="14" xfId="0" applyFont="1" applyFill="1" applyBorder="1" applyAlignment="1" applyProtection="1">
      <alignment vertical="center"/>
      <protection locked="0"/>
    </xf>
    <xf numFmtId="0" fontId="13" fillId="0" borderId="19" xfId="0" applyFont="1" applyBorder="1" applyAlignment="1">
      <alignment horizontal="left"/>
    </xf>
    <xf numFmtId="169" fontId="21" fillId="3" borderId="16" xfId="0" applyNumberFormat="1" applyFont="1" applyFill="1" applyBorder="1" applyAlignment="1" applyProtection="1">
      <alignment horizontal="left" vertical="center"/>
      <protection locked="0"/>
    </xf>
    <xf numFmtId="169" fontId="21" fillId="3" borderId="17" xfId="0" applyNumberFormat="1" applyFont="1" applyFill="1" applyBorder="1" applyAlignment="1" applyProtection="1">
      <alignment horizontal="left" vertical="center"/>
      <protection locked="0"/>
    </xf>
    <xf numFmtId="0" fontId="13" fillId="0" borderId="0" xfId="0" applyFont="1" applyAlignment="1">
      <alignment horizontal="left" vertical="center"/>
    </xf>
    <xf numFmtId="0" fontId="13" fillId="0" borderId="0" xfId="0" applyFont="1" applyAlignment="1">
      <alignment horizontal="left" vertical="top"/>
    </xf>
    <xf numFmtId="42" fontId="13" fillId="0" borderId="10" xfId="0" applyNumberFormat="1" applyFont="1" applyBorder="1" applyAlignment="1">
      <alignment horizontal="right" vertical="center" wrapText="1"/>
    </xf>
    <xf numFmtId="42" fontId="13" fillId="0" borderId="0" xfId="0" applyNumberFormat="1" applyFont="1" applyAlignment="1">
      <alignment horizontal="right" vertical="center" wrapText="1"/>
    </xf>
    <xf numFmtId="0" fontId="13" fillId="0" borderId="15" xfId="0" applyFont="1" applyBorder="1" applyAlignment="1">
      <alignment horizontal="center" vertical="top"/>
    </xf>
    <xf numFmtId="0" fontId="34" fillId="0" borderId="0" xfId="0" applyFont="1" applyAlignment="1"/>
    <xf numFmtId="0" fontId="36" fillId="0" borderId="0" xfId="0" applyFont="1" applyAlignment="1"/>
    <xf numFmtId="4" fontId="34" fillId="0" borderId="0" xfId="1" applyFont="1" applyBorder="1" applyAlignment="1"/>
    <xf numFmtId="41" fontId="13" fillId="0" borderId="2" xfId="0" applyNumberFormat="1" applyFont="1" applyBorder="1">
      <alignment vertical="top"/>
    </xf>
    <xf numFmtId="41" fontId="13" fillId="0" borderId="10" xfId="0" applyNumberFormat="1" applyFont="1" applyBorder="1">
      <alignment vertical="top"/>
    </xf>
    <xf numFmtId="0" fontId="1" fillId="0" borderId="0" xfId="0" applyFont="1" applyAlignment="1">
      <alignment horizontal="left" vertical="top"/>
    </xf>
    <xf numFmtId="0" fontId="13" fillId="0" borderId="14" xfId="0" quotePrefix="1" applyFont="1" applyBorder="1" applyAlignment="1"/>
    <xf numFmtId="0" fontId="1" fillId="0" borderId="15" xfId="0" applyFont="1" applyBorder="1" applyAlignment="1">
      <alignment horizontal="left" vertical="top"/>
    </xf>
    <xf numFmtId="0" fontId="1" fillId="0" borderId="14" xfId="0" applyFont="1" applyBorder="1" applyAlignment="1">
      <alignment horizontal="center" vertical="top"/>
    </xf>
    <xf numFmtId="0" fontId="1" fillId="0" borderId="15" xfId="0" applyFont="1" applyBorder="1" applyAlignment="1">
      <alignment horizontal="center" vertical="top"/>
    </xf>
    <xf numFmtId="49" fontId="21" fillId="3" borderId="17" xfId="0" applyNumberFormat="1" applyFont="1" applyFill="1" applyBorder="1" applyAlignment="1" applyProtection="1">
      <alignment vertical="center"/>
      <protection locked="0"/>
    </xf>
    <xf numFmtId="41" fontId="1" fillId="4" borderId="2" xfId="1" applyNumberFormat="1" applyFont="1" applyFill="1" applyBorder="1" applyAlignment="1" applyProtection="1">
      <alignment horizontal="right" vertical="center"/>
      <protection locked="0"/>
    </xf>
    <xf numFmtId="49" fontId="13" fillId="3" borderId="25" xfId="0" applyNumberFormat="1" applyFont="1" applyFill="1" applyBorder="1" applyAlignment="1" applyProtection="1">
      <alignment horizontal="left" vertical="center"/>
      <protection locked="0"/>
    </xf>
    <xf numFmtId="49" fontId="13" fillId="3" borderId="26" xfId="0" applyNumberFormat="1" applyFont="1" applyFill="1" applyBorder="1" applyAlignment="1" applyProtection="1">
      <alignment horizontal="left" vertical="center"/>
      <protection locked="0"/>
    </xf>
    <xf numFmtId="49" fontId="13" fillId="0" borderId="17" xfId="0" applyNumberFormat="1" applyFont="1" applyBorder="1" applyAlignment="1">
      <alignment vertical="center"/>
    </xf>
    <xf numFmtId="49" fontId="13" fillId="0" borderId="38" xfId="0" applyNumberFormat="1" applyFont="1" applyBorder="1" applyAlignment="1">
      <alignment vertical="center"/>
    </xf>
    <xf numFmtId="49" fontId="21" fillId="3" borderId="28" xfId="0" applyNumberFormat="1" applyFont="1" applyFill="1" applyBorder="1" applyAlignment="1">
      <alignment vertical="center"/>
    </xf>
    <xf numFmtId="49" fontId="21" fillId="3" borderId="17" xfId="0" applyNumberFormat="1" applyFont="1" applyFill="1" applyBorder="1" applyAlignment="1">
      <alignment vertical="center"/>
    </xf>
    <xf numFmtId="49" fontId="21" fillId="3" borderId="17" xfId="0" applyNumberFormat="1" applyFont="1" applyFill="1" applyBorder="1" applyAlignment="1">
      <alignment horizontal="left" vertical="center"/>
    </xf>
    <xf numFmtId="49" fontId="13" fillId="4" borderId="2" xfId="0" applyNumberFormat="1" applyFont="1" applyFill="1" applyBorder="1" applyAlignment="1" applyProtection="1">
      <alignment horizontal="center" vertical="center"/>
      <protection locked="0"/>
    </xf>
    <xf numFmtId="0" fontId="17" fillId="0" borderId="0" xfId="0" applyFont="1" applyAlignment="1">
      <alignment vertical="center"/>
    </xf>
    <xf numFmtId="0" fontId="4" fillId="0" borderId="0" xfId="0" applyFont="1" applyAlignment="1">
      <alignment vertical="center" textRotation="90" wrapText="1"/>
    </xf>
    <xf numFmtId="4" fontId="34" fillId="0" borderId="15" xfId="1" applyFont="1" applyBorder="1" applyAlignment="1"/>
    <xf numFmtId="0" fontId="34" fillId="0" borderId="17" xfId="0" applyFont="1" applyBorder="1" applyAlignment="1">
      <alignment horizontal="left" vertical="center"/>
    </xf>
    <xf numFmtId="41" fontId="13" fillId="0" borderId="26" xfId="0" applyNumberFormat="1" applyFont="1" applyBorder="1" applyAlignment="1">
      <alignment horizontal="right" vertical="center"/>
    </xf>
    <xf numFmtId="0" fontId="34" fillId="0" borderId="19" xfId="0" applyFont="1" applyBorder="1" applyAlignment="1">
      <alignment horizontal="left" vertical="center"/>
    </xf>
    <xf numFmtId="0" fontId="34" fillId="0" borderId="38" xfId="0" applyFont="1" applyBorder="1" applyAlignment="1">
      <alignment horizontal="left" vertical="center"/>
    </xf>
    <xf numFmtId="0" fontId="34" fillId="0" borderId="26" xfId="0" applyFont="1" applyBorder="1" applyAlignment="1">
      <alignment horizontal="left" vertical="center"/>
    </xf>
    <xf numFmtId="0" fontId="34" fillId="0" borderId="5" xfId="0" applyFont="1" applyBorder="1" applyAlignment="1">
      <alignment horizontal="left" vertical="center"/>
    </xf>
    <xf numFmtId="41" fontId="13" fillId="0" borderId="25" xfId="0" applyNumberFormat="1" applyFont="1" applyBorder="1" applyAlignment="1">
      <alignment horizontal="right" vertical="center"/>
    </xf>
    <xf numFmtId="41" fontId="13" fillId="0" borderId="25" xfId="0" applyNumberFormat="1" applyFont="1" applyBorder="1" applyAlignment="1" applyProtection="1">
      <alignment horizontal="right" vertical="center"/>
      <protection locked="0"/>
    </xf>
    <xf numFmtId="41" fontId="13" fillId="0" borderId="26" xfId="0" applyNumberFormat="1" applyFont="1" applyBorder="1" applyAlignment="1" applyProtection="1">
      <alignment horizontal="right" vertical="center"/>
      <protection locked="0"/>
    </xf>
    <xf numFmtId="41" fontId="21" fillId="0" borderId="25" xfId="0" applyNumberFormat="1" applyFont="1" applyBorder="1" applyAlignment="1">
      <alignment horizontal="right" vertical="center"/>
    </xf>
    <xf numFmtId="42" fontId="21" fillId="0" borderId="25" xfId="0" applyNumberFormat="1" applyFont="1" applyBorder="1" applyAlignment="1" applyProtection="1">
      <alignment horizontal="right" vertical="center"/>
      <protection locked="0"/>
    </xf>
    <xf numFmtId="41" fontId="21" fillId="0" borderId="25" xfId="0" applyNumberFormat="1" applyFont="1" applyBorder="1" applyAlignment="1" applyProtection="1">
      <alignment horizontal="right" vertical="center"/>
      <protection locked="0"/>
    </xf>
    <xf numFmtId="0" fontId="27" fillId="0" borderId="8" xfId="0" applyFont="1" applyBorder="1" applyAlignment="1">
      <alignment horizontal="center" vertical="center"/>
    </xf>
    <xf numFmtId="0" fontId="27" fillId="0" borderId="8" xfId="0" applyFont="1" applyBorder="1" applyAlignment="1">
      <alignment horizontal="left" vertical="center"/>
    </xf>
    <xf numFmtId="0" fontId="27" fillId="0" borderId="8" xfId="0" applyFont="1" applyBorder="1" applyAlignment="1">
      <alignment horizontal="right" vertical="center"/>
    </xf>
    <xf numFmtId="0" fontId="27" fillId="0" borderId="0" xfId="0" applyFont="1" applyAlignment="1">
      <alignment horizontal="right" vertical="center"/>
    </xf>
    <xf numFmtId="0" fontId="78" fillId="0" borderId="0" xfId="0" applyFont="1">
      <alignment vertical="top"/>
    </xf>
    <xf numFmtId="0" fontId="63" fillId="0" borderId="0" xfId="0" applyFont="1" applyAlignment="1">
      <alignment horizontal="right" vertical="center"/>
    </xf>
    <xf numFmtId="42" fontId="71" fillId="7" borderId="2" xfId="3" applyNumberFormat="1" applyFont="1" applyFill="1" applyBorder="1" applyAlignment="1">
      <alignment vertical="center"/>
    </xf>
    <xf numFmtId="0" fontId="43" fillId="0" borderId="6" xfId="0" applyFont="1" applyBorder="1" applyAlignment="1">
      <alignment vertical="center" wrapText="1"/>
    </xf>
    <xf numFmtId="49" fontId="13" fillId="3" borderId="28" xfId="0" applyNumberFormat="1" applyFont="1" applyFill="1" applyBorder="1" applyAlignment="1" applyProtection="1">
      <alignment horizontal="left" vertical="center" wrapText="1"/>
      <protection locked="0"/>
    </xf>
    <xf numFmtId="49" fontId="13" fillId="3" borderId="27" xfId="0" applyNumberFormat="1" applyFont="1" applyFill="1" applyBorder="1" applyAlignment="1" applyProtection="1">
      <alignment horizontal="left" vertical="center" wrapText="1"/>
      <protection locked="0"/>
    </xf>
    <xf numFmtId="49" fontId="13" fillId="3" borderId="17" xfId="0" applyNumberFormat="1" applyFont="1" applyFill="1" applyBorder="1" applyAlignment="1" applyProtection="1">
      <alignment horizontal="left" vertical="center" wrapText="1"/>
      <protection locked="0"/>
    </xf>
    <xf numFmtId="49" fontId="13" fillId="0" borderId="28" xfId="0" applyNumberFormat="1" applyFont="1" applyBorder="1" applyAlignment="1" applyProtection="1">
      <alignment horizontal="left" vertical="center" wrapText="1"/>
      <protection locked="0"/>
    </xf>
    <xf numFmtId="49" fontId="21" fillId="3" borderId="27" xfId="0" applyNumberFormat="1" applyFont="1" applyFill="1" applyBorder="1" applyAlignment="1" applyProtection="1">
      <alignment horizontal="left" vertical="center" wrapText="1"/>
      <protection locked="0"/>
    </xf>
    <xf numFmtId="49" fontId="21" fillId="3" borderId="17" xfId="0" applyNumberFormat="1" applyFont="1" applyFill="1" applyBorder="1" applyAlignment="1" applyProtection="1">
      <alignment horizontal="left" vertical="center" wrapText="1"/>
      <protection locked="0"/>
    </xf>
    <xf numFmtId="0" fontId="31" fillId="0" borderId="12" xfId="0" applyFont="1" applyBorder="1" applyAlignment="1">
      <alignment horizontal="right" vertical="center"/>
    </xf>
    <xf numFmtId="49" fontId="21" fillId="3" borderId="14" xfId="0" applyNumberFormat="1" applyFont="1" applyFill="1" applyBorder="1" applyAlignment="1" applyProtection="1">
      <alignment horizontal="left" vertical="center" wrapText="1"/>
      <protection locked="0"/>
    </xf>
    <xf numFmtId="49" fontId="13" fillId="3" borderId="16" xfId="0" applyNumberFormat="1" applyFont="1" applyFill="1" applyBorder="1" applyAlignment="1" applyProtection="1">
      <alignment horizontal="left" vertical="center" wrapText="1"/>
      <protection locked="0"/>
    </xf>
    <xf numFmtId="0" fontId="0" fillId="0" borderId="20" xfId="0" applyBorder="1" applyAlignment="1">
      <alignment horizontal="center" vertical="center" textRotation="90"/>
    </xf>
    <xf numFmtId="0" fontId="4" fillId="0" borderId="16" xfId="0" applyFont="1" applyBorder="1" applyAlignment="1">
      <alignment horizontal="center" vertical="center"/>
    </xf>
    <xf numFmtId="0" fontId="0" fillId="0" borderId="17" xfId="0" applyBorder="1" applyAlignment="1">
      <alignment horizontal="left" vertical="center"/>
    </xf>
    <xf numFmtId="0" fontId="11" fillId="0" borderId="0" xfId="0" applyFont="1" applyAlignment="1"/>
    <xf numFmtId="0" fontId="27" fillId="0" borderId="23" xfId="0" applyFont="1" applyBorder="1" applyAlignment="1">
      <alignment vertical="center"/>
    </xf>
    <xf numFmtId="0" fontId="28" fillId="0" borderId="37" xfId="0" applyFont="1" applyBorder="1" applyAlignment="1">
      <alignment vertical="center" wrapText="1"/>
    </xf>
    <xf numFmtId="0" fontId="28" fillId="0" borderId="30" xfId="0" applyFont="1" applyBorder="1" applyAlignment="1">
      <alignment vertical="center" wrapText="1"/>
    </xf>
    <xf numFmtId="166" fontId="21" fillId="0" borderId="37" xfId="0" applyNumberFormat="1" applyFont="1" applyBorder="1" applyAlignment="1">
      <alignment vertical="center"/>
    </xf>
    <xf numFmtId="166" fontId="28" fillId="0" borderId="37" xfId="0" applyNumberFormat="1" applyFont="1" applyBorder="1" applyAlignment="1">
      <alignment vertical="center"/>
    </xf>
    <xf numFmtId="0" fontId="78" fillId="0" borderId="0" xfId="0" applyFont="1" applyAlignment="1">
      <alignment horizontal="right" vertical="top"/>
    </xf>
    <xf numFmtId="0" fontId="0" fillId="0" borderId="4" xfId="0" applyBorder="1" applyAlignment="1">
      <alignment horizontal="center" vertical="center" textRotation="90"/>
    </xf>
    <xf numFmtId="0" fontId="0" fillId="0" borderId="0" xfId="0" applyAlignment="1">
      <alignment horizontal="center" vertical="center" textRotation="90"/>
    </xf>
    <xf numFmtId="0" fontId="0" fillId="0" borderId="9" xfId="0" applyBorder="1" applyAlignment="1">
      <alignment horizontal="center" vertical="center" textRotation="90"/>
    </xf>
    <xf numFmtId="0" fontId="0" fillId="0" borderId="7" xfId="0" applyBorder="1" applyAlignment="1">
      <alignment horizontal="center" vertical="center" textRotation="90"/>
    </xf>
    <xf numFmtId="41" fontId="62" fillId="0" borderId="45" xfId="0" applyNumberFormat="1" applyFont="1" applyBorder="1" applyAlignment="1">
      <alignment horizontal="right" vertical="center"/>
    </xf>
    <xf numFmtId="0" fontId="0" fillId="0" borderId="33" xfId="0" applyBorder="1" applyAlignment="1">
      <alignment horizontal="center" vertical="center"/>
    </xf>
    <xf numFmtId="167" fontId="7" fillId="0" borderId="0" xfId="0" applyNumberFormat="1" applyFont="1" applyAlignment="1">
      <alignment horizontal="center" vertical="center" wrapText="1"/>
    </xf>
    <xf numFmtId="41" fontId="27" fillId="0" borderId="25" xfId="0" applyNumberFormat="1" applyFont="1" applyBorder="1" applyAlignment="1">
      <alignment horizontal="center" vertical="center"/>
    </xf>
    <xf numFmtId="0" fontId="80" fillId="0" borderId="3" xfId="0" applyFont="1" applyBorder="1" applyAlignment="1">
      <alignment vertical="center"/>
    </xf>
    <xf numFmtId="0" fontId="7" fillId="0" borderId="3" xfId="0" applyFont="1" applyBorder="1" applyAlignment="1">
      <alignment horizontal="center" vertical="center" wrapText="1"/>
    </xf>
    <xf numFmtId="0" fontId="7" fillId="0" borderId="0" xfId="0" applyFont="1">
      <alignment vertical="top"/>
    </xf>
    <xf numFmtId="0" fontId="1" fillId="0" borderId="0" xfId="0" applyFont="1" applyAlignment="1">
      <alignment horizontal="center" vertical="center"/>
    </xf>
    <xf numFmtId="0" fontId="11" fillId="0" borderId="12" xfId="0" applyFont="1" applyBorder="1" applyAlignment="1">
      <alignment horizontal="center" vertical="center" wrapText="1"/>
    </xf>
    <xf numFmtId="0" fontId="31" fillId="0" borderId="13" xfId="0" applyFont="1" applyBorder="1" applyAlignment="1">
      <alignment horizontal="center" vertical="center" wrapText="1"/>
    </xf>
    <xf numFmtId="0" fontId="3" fillId="0" borderId="2" xfId="0" applyFont="1" applyBorder="1" applyAlignment="1" applyProtection="1">
      <alignment horizontal="center" vertical="center"/>
      <protection locked="0"/>
    </xf>
    <xf numFmtId="42" fontId="21" fillId="0" borderId="36" xfId="3" applyNumberFormat="1" applyFont="1" applyFill="1" applyBorder="1" applyAlignment="1" applyProtection="1">
      <alignment horizontal="right" vertical="center"/>
    </xf>
    <xf numFmtId="0" fontId="13" fillId="0" borderId="46" xfId="0" applyFont="1" applyBorder="1" applyAlignment="1">
      <alignment horizontal="center" vertical="center"/>
    </xf>
    <xf numFmtId="42" fontId="21" fillId="0" borderId="47" xfId="3" applyNumberFormat="1" applyFont="1" applyFill="1" applyBorder="1" applyAlignment="1" applyProtection="1">
      <alignment horizontal="right" vertical="center"/>
    </xf>
    <xf numFmtId="0" fontId="13" fillId="0" borderId="48" xfId="0" applyFont="1" applyBorder="1" applyAlignment="1">
      <alignment horizontal="center" vertical="center"/>
    </xf>
    <xf numFmtId="0" fontId="13" fillId="0" borderId="49" xfId="0" applyFont="1" applyBorder="1" applyAlignment="1">
      <alignment horizontal="center" vertical="center"/>
    </xf>
    <xf numFmtId="41" fontId="21" fillId="3" borderId="48" xfId="0" applyNumberFormat="1" applyFont="1" applyFill="1" applyBorder="1" applyAlignment="1" applyProtection="1">
      <alignment horizontal="right" vertical="center"/>
      <protection locked="0"/>
    </xf>
    <xf numFmtId="0" fontId="0" fillId="0" borderId="50" xfId="0" applyBorder="1">
      <alignment vertical="top"/>
    </xf>
    <xf numFmtId="0" fontId="13" fillId="0" borderId="51" xfId="0" applyFont="1" applyBorder="1" applyAlignment="1">
      <alignment horizontal="right" vertical="center" wrapText="1"/>
    </xf>
    <xf numFmtId="0" fontId="21" fillId="0" borderId="51" xfId="0" applyFont="1" applyBorder="1" applyAlignment="1">
      <alignment horizontal="right" vertical="center" wrapText="1"/>
    </xf>
    <xf numFmtId="42" fontId="21" fillId="0" borderId="51" xfId="3" applyNumberFormat="1" applyFont="1" applyFill="1" applyBorder="1" applyAlignment="1" applyProtection="1">
      <alignment horizontal="right" vertical="center"/>
    </xf>
    <xf numFmtId="42" fontId="21" fillId="0" borderId="52" xfId="3" applyNumberFormat="1" applyFont="1" applyFill="1" applyBorder="1" applyAlignment="1" applyProtection="1">
      <alignment horizontal="right" vertical="center"/>
    </xf>
    <xf numFmtId="10" fontId="21" fillId="3" borderId="33" xfId="0" applyNumberFormat="1" applyFont="1" applyFill="1" applyBorder="1" applyAlignment="1" applyProtection="1">
      <alignment horizontal="right" vertical="center"/>
      <protection locked="0"/>
    </xf>
    <xf numFmtId="37" fontId="21" fillId="3" borderId="33" xfId="0" applyNumberFormat="1" applyFont="1" applyFill="1" applyBorder="1" applyAlignment="1" applyProtection="1">
      <alignment horizontal="right" vertical="center"/>
      <protection locked="0"/>
    </xf>
    <xf numFmtId="0" fontId="21" fillId="3" borderId="33" xfId="0" applyFont="1" applyFill="1" applyBorder="1" applyAlignment="1" applyProtection="1">
      <alignment horizontal="center" vertical="center"/>
      <protection locked="0"/>
    </xf>
    <xf numFmtId="43" fontId="21" fillId="3" borderId="24" xfId="0" applyNumberFormat="1" applyFont="1" applyFill="1" applyBorder="1" applyAlignment="1" applyProtection="1">
      <alignment horizontal="right" vertical="center"/>
      <protection locked="0"/>
    </xf>
    <xf numFmtId="41" fontId="21" fillId="3" borderId="24" xfId="0" applyNumberFormat="1" applyFont="1" applyFill="1" applyBorder="1" applyAlignment="1" applyProtection="1">
      <alignment horizontal="right" vertical="center"/>
      <protection locked="0"/>
    </xf>
    <xf numFmtId="0" fontId="4" fillId="0" borderId="10" xfId="0" applyFont="1" applyBorder="1" applyAlignment="1" applyProtection="1">
      <protection locked="0"/>
    </xf>
    <xf numFmtId="0" fontId="36" fillId="0" borderId="4" xfId="0" applyFont="1" applyBorder="1" applyAlignment="1"/>
    <xf numFmtId="0" fontId="13" fillId="0" borderId="0" xfId="0" applyFont="1" applyAlignment="1">
      <alignment horizontal="center" vertical="top"/>
    </xf>
    <xf numFmtId="0" fontId="13" fillId="0" borderId="0" xfId="0" applyFont="1" applyAlignment="1" applyProtection="1">
      <protection locked="0"/>
    </xf>
    <xf numFmtId="0" fontId="4" fillId="0" borderId="0" xfId="0" applyFont="1" applyAlignment="1" applyProtection="1">
      <protection locked="0"/>
    </xf>
    <xf numFmtId="0" fontId="4" fillId="0" borderId="18" xfId="0" applyFont="1" applyBorder="1">
      <alignment vertical="top"/>
    </xf>
    <xf numFmtId="0" fontId="31" fillId="0" borderId="18" xfId="0" applyFont="1" applyBorder="1" applyAlignment="1">
      <alignment horizontal="center" vertical="center" textRotation="90" wrapText="1" readingOrder="1"/>
    </xf>
    <xf numFmtId="0" fontId="0" fillId="0" borderId="25" xfId="0" applyBorder="1" applyAlignment="1">
      <alignment horizontal="center" vertical="center"/>
    </xf>
    <xf numFmtId="40" fontId="23" fillId="0" borderId="32" xfId="0" applyNumberFormat="1" applyFont="1" applyBorder="1" applyAlignment="1">
      <alignment horizontal="center" wrapText="1"/>
    </xf>
    <xf numFmtId="40" fontId="23" fillId="0" borderId="35" xfId="0" applyNumberFormat="1" applyFont="1" applyBorder="1" applyAlignment="1">
      <alignment horizontal="center" wrapText="1"/>
    </xf>
    <xf numFmtId="9" fontId="25" fillId="0" borderId="35" xfId="0" applyNumberFormat="1" applyFont="1" applyBorder="1" applyAlignment="1">
      <alignment horizontal="center" wrapText="1"/>
    </xf>
    <xf numFmtId="9" fontId="25" fillId="0" borderId="20" xfId="0" applyNumberFormat="1" applyFont="1" applyBorder="1" applyAlignment="1">
      <alignment horizontal="center" wrapText="1"/>
    </xf>
    <xf numFmtId="6" fontId="11" fillId="0" borderId="20" xfId="0" applyNumberFormat="1" applyFont="1" applyBorder="1" applyAlignment="1">
      <alignment horizontal="center" vertical="center"/>
    </xf>
    <xf numFmtId="40" fontId="23" fillId="4" borderId="11" xfId="0" applyNumberFormat="1" applyFont="1" applyFill="1" applyBorder="1" applyAlignment="1">
      <alignment horizontal="center" wrapText="1"/>
    </xf>
    <xf numFmtId="40" fontId="23" fillId="4" borderId="3" xfId="0" applyNumberFormat="1" applyFont="1" applyFill="1" applyBorder="1" applyAlignment="1">
      <alignment horizontal="center" wrapText="1"/>
    </xf>
    <xf numFmtId="9" fontId="25" fillId="4" borderId="7" xfId="0" applyNumberFormat="1" applyFont="1" applyFill="1" applyBorder="1" applyAlignment="1">
      <alignment horizontal="center" vertical="center" wrapText="1"/>
    </xf>
    <xf numFmtId="8" fontId="24" fillId="4" borderId="11" xfId="0" applyNumberFormat="1" applyFont="1" applyFill="1" applyBorder="1" applyAlignment="1">
      <alignment horizontal="center"/>
    </xf>
    <xf numFmtId="8" fontId="24" fillId="4" borderId="3" xfId="0" applyNumberFormat="1" applyFont="1" applyFill="1" applyBorder="1" applyAlignment="1">
      <alignment horizontal="center"/>
    </xf>
    <xf numFmtId="8" fontId="23" fillId="4" borderId="7" xfId="0" applyNumberFormat="1" applyFont="1" applyFill="1" applyBorder="1" applyAlignment="1">
      <alignment horizontal="center"/>
    </xf>
    <xf numFmtId="6" fontId="11" fillId="4" borderId="20" xfId="0" applyNumberFormat="1" applyFont="1" applyFill="1" applyBorder="1" applyAlignment="1">
      <alignment horizontal="center" vertical="center"/>
    </xf>
    <xf numFmtId="0" fontId="23" fillId="4" borderId="32" xfId="0" applyFont="1" applyFill="1" applyBorder="1" applyAlignment="1">
      <alignment horizontal="center"/>
    </xf>
    <xf numFmtId="8" fontId="82" fillId="4" borderId="35" xfId="0" applyNumberFormat="1" applyFont="1" applyFill="1" applyBorder="1" applyAlignment="1">
      <alignment horizontal="center"/>
    </xf>
    <xf numFmtId="8" fontId="82" fillId="4" borderId="20" xfId="0" applyNumberFormat="1" applyFont="1" applyFill="1" applyBorder="1" applyAlignment="1">
      <alignment horizontal="center"/>
    </xf>
    <xf numFmtId="0" fontId="84" fillId="0" borderId="11" xfId="0" applyFont="1" applyBorder="1">
      <alignment vertical="top"/>
    </xf>
    <xf numFmtId="0" fontId="84" fillId="0" borderId="10" xfId="0" applyFont="1" applyBorder="1">
      <alignment vertical="top"/>
    </xf>
    <xf numFmtId="42" fontId="84" fillId="0" borderId="11" xfId="3" applyNumberFormat="1" applyFont="1" applyBorder="1">
      <alignment vertical="top"/>
    </xf>
    <xf numFmtId="43" fontId="84" fillId="0" borderId="6" xfId="3" applyNumberFormat="1" applyFont="1" applyBorder="1">
      <alignment vertical="top"/>
    </xf>
    <xf numFmtId="43" fontId="84" fillId="7" borderId="6" xfId="3" applyNumberFormat="1" applyFont="1" applyFill="1" applyBorder="1">
      <alignment vertical="top"/>
    </xf>
    <xf numFmtId="41" fontId="84" fillId="0" borderId="11" xfId="3" applyNumberFormat="1" applyFont="1" applyBorder="1">
      <alignment vertical="top"/>
    </xf>
    <xf numFmtId="0" fontId="72" fillId="0" borderId="9" xfId="0" applyFont="1" applyBorder="1">
      <alignment vertical="top"/>
    </xf>
    <xf numFmtId="0" fontId="72" fillId="0" borderId="12" xfId="0" applyFont="1" applyBorder="1">
      <alignment vertical="top"/>
    </xf>
    <xf numFmtId="42" fontId="72" fillId="0" borderId="9" xfId="0" applyNumberFormat="1" applyFont="1" applyBorder="1">
      <alignment vertical="top"/>
    </xf>
    <xf numFmtId="43" fontId="72" fillId="0" borderId="13" xfId="0" applyNumberFormat="1" applyFont="1" applyBorder="1">
      <alignment vertical="top"/>
    </xf>
    <xf numFmtId="43" fontId="72" fillId="7" borderId="13" xfId="0" applyNumberFormat="1" applyFont="1" applyFill="1" applyBorder="1">
      <alignment vertical="top"/>
    </xf>
    <xf numFmtId="42" fontId="84" fillId="8" borderId="32" xfId="3" applyNumberFormat="1" applyFont="1" applyFill="1" applyBorder="1">
      <alignment vertical="top"/>
    </xf>
    <xf numFmtId="41" fontId="84" fillId="8" borderId="32" xfId="3" applyNumberFormat="1" applyFont="1" applyFill="1" applyBorder="1">
      <alignment vertical="top"/>
    </xf>
    <xf numFmtId="42" fontId="72" fillId="8" borderId="2" xfId="0" applyNumberFormat="1" applyFont="1" applyFill="1" applyBorder="1">
      <alignment vertical="top"/>
    </xf>
    <xf numFmtId="0" fontId="13" fillId="0" borderId="0" xfId="0" applyFont="1" applyAlignment="1">
      <alignment horizontal="center" vertical="top" wrapText="1"/>
    </xf>
    <xf numFmtId="0" fontId="36" fillId="3" borderId="9" xfId="0" applyFont="1" applyFill="1" applyBorder="1" applyAlignment="1" applyProtection="1">
      <alignment horizontal="center" vertical="center"/>
      <protection locked="0"/>
    </xf>
    <xf numFmtId="0" fontId="36" fillId="3" borderId="12" xfId="0" applyFont="1" applyFill="1" applyBorder="1" applyAlignment="1" applyProtection="1">
      <alignment horizontal="center" vertical="center"/>
      <protection locked="0"/>
    </xf>
    <xf numFmtId="0" fontId="36" fillId="3" borderId="13" xfId="0" applyFont="1" applyFill="1" applyBorder="1" applyAlignment="1" applyProtection="1">
      <alignment horizontal="center" vertical="center"/>
      <protection locked="0"/>
    </xf>
    <xf numFmtId="0" fontId="27" fillId="0" borderId="9" xfId="0" applyFont="1" applyBorder="1" applyAlignment="1">
      <alignment horizontal="center" vertical="top"/>
    </xf>
    <xf numFmtId="0" fontId="27" fillId="0" borderId="12" xfId="0" applyFont="1" applyBorder="1" applyAlignment="1">
      <alignment horizontal="center" vertical="top"/>
    </xf>
    <xf numFmtId="0" fontId="27" fillId="0" borderId="13" xfId="0" applyFont="1" applyBorder="1" applyAlignment="1">
      <alignment horizontal="center" vertical="top"/>
    </xf>
    <xf numFmtId="0" fontId="18" fillId="0" borderId="15" xfId="0" applyFont="1" applyBorder="1" applyAlignment="1">
      <alignment vertical="center" wrapText="1"/>
    </xf>
    <xf numFmtId="0" fontId="26" fillId="0" borderId="15" xfId="0" applyFont="1" applyBorder="1" applyAlignment="1">
      <alignment vertical="center" wrapText="1"/>
    </xf>
    <xf numFmtId="0" fontId="26" fillId="0" borderId="0" xfId="0" applyFont="1" applyAlignment="1">
      <alignment vertical="center" wrapText="1"/>
    </xf>
    <xf numFmtId="0" fontId="32" fillId="0" borderId="9" xfId="0" applyFont="1" applyBorder="1" applyAlignment="1">
      <alignment horizontal="center" vertical="center"/>
    </xf>
    <xf numFmtId="0" fontId="32" fillId="0" borderId="12" xfId="0" applyFont="1" applyBorder="1" applyAlignment="1">
      <alignment horizontal="center" vertical="center"/>
    </xf>
    <xf numFmtId="0" fontId="32" fillId="0" borderId="13" xfId="0" applyFont="1" applyBorder="1" applyAlignment="1">
      <alignment horizontal="center" vertical="center"/>
    </xf>
    <xf numFmtId="49" fontId="18" fillId="3" borderId="9" xfId="0" applyNumberFormat="1" applyFont="1" applyFill="1" applyBorder="1" applyAlignment="1" applyProtection="1">
      <alignment horizontal="center" vertical="center"/>
      <protection locked="0"/>
    </xf>
    <xf numFmtId="49" fontId="36" fillId="3" borderId="12" xfId="0" applyNumberFormat="1" applyFont="1" applyFill="1" applyBorder="1" applyAlignment="1" applyProtection="1">
      <alignment horizontal="center" vertical="center"/>
      <protection locked="0"/>
    </xf>
    <xf numFmtId="49" fontId="36" fillId="3" borderId="13" xfId="0" applyNumberFormat="1" applyFont="1" applyFill="1" applyBorder="1" applyAlignment="1" applyProtection="1">
      <alignment horizontal="center" vertical="center"/>
      <protection locked="0"/>
    </xf>
    <xf numFmtId="0" fontId="0" fillId="0" borderId="32" xfId="0" applyBorder="1" applyAlignment="1">
      <alignment horizontal="center" vertical="center" textRotation="90" readingOrder="1"/>
    </xf>
    <xf numFmtId="0" fontId="0" fillId="0" borderId="35" xfId="0" applyBorder="1" applyAlignment="1">
      <alignment horizontal="center" vertical="center" textRotation="90" readingOrder="1"/>
    </xf>
    <xf numFmtId="0" fontId="0" fillId="0" borderId="3" xfId="0" applyBorder="1" applyAlignment="1">
      <alignment horizontal="center" vertical="center" textRotation="90" readingOrder="1"/>
    </xf>
    <xf numFmtId="0" fontId="0" fillId="0" borderId="20" xfId="0" applyBorder="1" applyAlignment="1">
      <alignment horizontal="center" vertical="center" textRotation="90" readingOrder="1"/>
    </xf>
    <xf numFmtId="0" fontId="18" fillId="0" borderId="14" xfId="0" applyFont="1" applyBorder="1" applyAlignment="1">
      <alignment vertical="center" wrapText="1"/>
    </xf>
    <xf numFmtId="0" fontId="26" fillId="0" borderId="14" xfId="0" applyFont="1" applyBorder="1" applyAlignment="1">
      <alignment vertical="center" wrapText="1"/>
    </xf>
    <xf numFmtId="0" fontId="18" fillId="0" borderId="15" xfId="0" applyFont="1" applyBorder="1" applyAlignment="1">
      <alignment horizontal="left" vertical="center" wrapText="1"/>
    </xf>
    <xf numFmtId="0" fontId="26" fillId="0" borderId="0" xfId="0" applyFont="1" applyAlignment="1">
      <alignment horizontal="center" vertical="center"/>
    </xf>
    <xf numFmtId="0" fontId="17" fillId="0" borderId="12" xfId="0" applyFont="1" applyBorder="1" applyAlignment="1">
      <alignment horizontal="center" vertical="center" wrapText="1"/>
    </xf>
    <xf numFmtId="49" fontId="0" fillId="3" borderId="9" xfId="0" applyNumberFormat="1" applyFill="1" applyBorder="1" applyAlignment="1" applyProtection="1">
      <alignment horizontal="center" vertical="center"/>
      <protection locked="0"/>
    </xf>
    <xf numFmtId="49" fontId="0" fillId="3" borderId="12" xfId="0" applyNumberFormat="1" applyFill="1" applyBorder="1" applyAlignment="1" applyProtection="1">
      <alignment horizontal="center" vertical="center"/>
      <protection locked="0"/>
    </xf>
    <xf numFmtId="49" fontId="0" fillId="3" borderId="13" xfId="0" applyNumberFormat="1" applyFill="1" applyBorder="1" applyAlignment="1" applyProtection="1">
      <alignment horizontal="center" vertical="center"/>
      <protection locked="0"/>
    </xf>
    <xf numFmtId="0" fontId="0" fillId="3" borderId="9" xfId="0" applyFill="1" applyBorder="1" applyAlignment="1" applyProtection="1">
      <alignment horizontal="center" vertical="center"/>
      <protection locked="0"/>
    </xf>
    <xf numFmtId="0" fontId="0" fillId="3" borderId="12" xfId="0" applyFill="1" applyBorder="1" applyAlignment="1" applyProtection="1">
      <alignment horizontal="center" vertical="center"/>
      <protection locked="0"/>
    </xf>
    <xf numFmtId="0" fontId="0" fillId="3" borderId="13" xfId="0" applyFill="1" applyBorder="1" applyAlignment="1" applyProtection="1">
      <alignment horizontal="center" vertical="center"/>
      <protection locked="0"/>
    </xf>
    <xf numFmtId="0" fontId="32" fillId="0" borderId="10" xfId="0" applyFont="1" applyBorder="1" applyAlignment="1">
      <alignment horizontal="center" vertical="center"/>
    </xf>
    <xf numFmtId="0" fontId="27" fillId="0" borderId="0" xfId="0" applyFont="1" applyAlignment="1">
      <alignment horizontal="center" vertical="center"/>
    </xf>
    <xf numFmtId="0" fontId="17" fillId="0" borderId="2" xfId="0" applyFont="1" applyBorder="1" applyAlignment="1">
      <alignment horizontal="center" vertical="center" wrapText="1"/>
    </xf>
    <xf numFmtId="0" fontId="0" fillId="0" borderId="14" xfId="0" applyBorder="1">
      <alignment vertical="top"/>
    </xf>
    <xf numFmtId="0" fontId="32" fillId="0" borderId="0" xfId="0" applyFont="1" applyAlignment="1">
      <alignment horizontal="center" vertical="center"/>
    </xf>
    <xf numFmtId="49" fontId="18" fillId="0" borderId="9" xfId="0" applyNumberFormat="1" applyFont="1" applyBorder="1" applyAlignment="1">
      <alignment horizontal="center" vertical="center"/>
    </xf>
    <xf numFmtId="49" fontId="36" fillId="0" borderId="12" xfId="0" applyNumberFormat="1" applyFont="1" applyBorder="1" applyAlignment="1">
      <alignment horizontal="center" vertical="center"/>
    </xf>
    <xf numFmtId="1" fontId="36" fillId="0" borderId="9" xfId="0" applyNumberFormat="1" applyFont="1" applyBorder="1" applyAlignment="1">
      <alignment horizontal="center" vertical="center"/>
    </xf>
    <xf numFmtId="1" fontId="36" fillId="0" borderId="12" xfId="0" applyNumberFormat="1" applyFont="1" applyBorder="1" applyAlignment="1">
      <alignment horizontal="center" vertical="center"/>
    </xf>
    <xf numFmtId="1" fontId="36" fillId="0" borderId="13" xfId="0" applyNumberFormat="1" applyFont="1" applyBorder="1" applyAlignment="1">
      <alignment horizontal="center" vertical="center"/>
    </xf>
    <xf numFmtId="0" fontId="17" fillId="0" borderId="0" xfId="0" applyFont="1" applyAlignment="1">
      <alignment horizontal="left" vertical="center"/>
    </xf>
    <xf numFmtId="0" fontId="53" fillId="0" borderId="32" xfId="0" applyFont="1" applyBorder="1" applyAlignment="1">
      <alignment horizontal="center" vertical="center" textRotation="90"/>
    </xf>
    <xf numFmtId="0" fontId="0" fillId="0" borderId="35" xfId="0" applyBorder="1">
      <alignment vertical="top"/>
    </xf>
    <xf numFmtId="0" fontId="0" fillId="0" borderId="20" xfId="0" applyBorder="1">
      <alignment vertical="top"/>
    </xf>
    <xf numFmtId="0" fontId="40" fillId="0" borderId="14" xfId="0" applyFont="1" applyBorder="1" applyAlignment="1">
      <alignment horizontal="left" vertical="center"/>
    </xf>
    <xf numFmtId="0" fontId="44" fillId="0" borderId="37" xfId="0" applyFont="1" applyBorder="1" applyAlignment="1">
      <alignment horizontal="left" vertical="center"/>
    </xf>
    <xf numFmtId="0" fontId="31" fillId="0" borderId="14" xfId="0" applyFont="1" applyBorder="1" applyAlignment="1">
      <alignment horizontal="left" vertical="top"/>
    </xf>
    <xf numFmtId="0" fontId="31" fillId="0" borderId="17" xfId="0" applyFont="1" applyBorder="1" applyAlignment="1">
      <alignment horizontal="left" vertical="top"/>
    </xf>
    <xf numFmtId="0" fontId="32" fillId="0" borderId="2" xfId="0" applyFont="1" applyBorder="1" applyAlignment="1">
      <alignment horizontal="center" vertical="center"/>
    </xf>
    <xf numFmtId="0" fontId="39" fillId="0" borderId="14" xfId="0" applyFont="1" applyBorder="1" applyAlignment="1">
      <alignment horizontal="left" vertical="top"/>
    </xf>
    <xf numFmtId="0" fontId="4" fillId="0" borderId="32" xfId="0" applyFont="1" applyBorder="1" applyAlignment="1">
      <alignment horizontal="center" vertical="center" textRotation="90" wrapText="1"/>
    </xf>
    <xf numFmtId="0" fontId="4" fillId="0" borderId="35" xfId="0" applyFont="1" applyBorder="1" applyAlignment="1">
      <alignment horizontal="center" vertical="center" textRotation="90" wrapText="1"/>
    </xf>
    <xf numFmtId="0" fontId="4" fillId="0" borderId="20" xfId="0" applyFont="1" applyBorder="1" applyAlignment="1">
      <alignment horizontal="center" vertical="center" textRotation="90" wrapText="1"/>
    </xf>
    <xf numFmtId="0" fontId="40" fillId="0" borderId="14" xfId="0" applyFont="1" applyBorder="1" applyAlignment="1">
      <alignment horizontal="left" vertical="top"/>
    </xf>
    <xf numFmtId="0" fontId="40" fillId="0" borderId="17" xfId="0" applyFont="1" applyBorder="1" applyAlignment="1">
      <alignment horizontal="left" vertical="top"/>
    </xf>
    <xf numFmtId="0" fontId="44" fillId="0" borderId="14" xfId="0" applyFont="1" applyBorder="1" applyAlignment="1">
      <alignment horizontal="left" vertical="center" wrapText="1"/>
    </xf>
    <xf numFmtId="49" fontId="36" fillId="0" borderId="9" xfId="0" applyNumberFormat="1" applyFont="1" applyBorder="1" applyAlignment="1">
      <alignment horizontal="center" vertical="center"/>
    </xf>
    <xf numFmtId="0" fontId="26" fillId="0" borderId="9" xfId="0" applyFont="1" applyBorder="1" applyAlignment="1">
      <alignment horizontal="center" vertical="center"/>
    </xf>
    <xf numFmtId="0" fontId="26" fillId="0" borderId="12" xfId="0" applyFont="1" applyBorder="1" applyAlignment="1">
      <alignment horizontal="center" vertical="center"/>
    </xf>
    <xf numFmtId="0" fontId="26" fillId="0" borderId="13" xfId="0" applyFont="1" applyBorder="1" applyAlignment="1">
      <alignment horizontal="center" vertical="center"/>
    </xf>
    <xf numFmtId="0" fontId="13" fillId="0" borderId="9" xfId="0" applyFont="1" applyBorder="1" applyAlignment="1">
      <alignment horizontal="left" vertical="center" wrapText="1"/>
    </xf>
    <xf numFmtId="0" fontId="13" fillId="0" borderId="12" xfId="0" applyFont="1" applyBorder="1" applyAlignment="1">
      <alignment horizontal="left" vertical="center" wrapText="1"/>
    </xf>
    <xf numFmtId="0" fontId="13" fillId="0" borderId="13" xfId="0" applyFont="1" applyBorder="1" applyAlignment="1">
      <alignment horizontal="left" vertical="center" wrapText="1"/>
    </xf>
    <xf numFmtId="0" fontId="34" fillId="0" borderId="14" xfId="0" applyFont="1" applyBorder="1" applyAlignment="1">
      <alignment horizontal="left" vertical="center"/>
    </xf>
    <xf numFmtId="0" fontId="34" fillId="0" borderId="17" xfId="0" applyFont="1" applyBorder="1" applyAlignment="1">
      <alignment horizontal="left" vertical="center"/>
    </xf>
    <xf numFmtId="0" fontId="34" fillId="0" borderId="37" xfId="0" applyFont="1" applyBorder="1" applyAlignment="1">
      <alignment horizontal="left" vertical="center"/>
    </xf>
    <xf numFmtId="0" fontId="34" fillId="0" borderId="30" xfId="0" applyFont="1" applyBorder="1" applyAlignment="1">
      <alignment horizontal="left" vertical="center"/>
    </xf>
    <xf numFmtId="0" fontId="13" fillId="0" borderId="22" xfId="0" applyFont="1" applyBorder="1" applyAlignment="1">
      <alignment horizontal="center" vertical="center"/>
    </xf>
    <xf numFmtId="0" fontId="34" fillId="4" borderId="22" xfId="0" applyFont="1" applyFill="1" applyBorder="1" applyAlignment="1" applyProtection="1">
      <alignment horizontal="center" vertical="center"/>
      <protection locked="0"/>
    </xf>
    <xf numFmtId="0" fontId="34" fillId="4" borderId="28" xfId="0" applyFont="1" applyFill="1" applyBorder="1" applyAlignment="1" applyProtection="1">
      <alignment horizontal="center" vertical="center"/>
      <protection locked="0"/>
    </xf>
    <xf numFmtId="0" fontId="17" fillId="0" borderId="0" xfId="0" applyFont="1" applyAlignment="1">
      <alignment horizontal="center" vertical="center"/>
    </xf>
    <xf numFmtId="49" fontId="36" fillId="0" borderId="13" xfId="0" applyNumberFormat="1" applyFont="1" applyBorder="1" applyAlignment="1">
      <alignment horizontal="center" vertical="center"/>
    </xf>
    <xf numFmtId="0" fontId="17" fillId="0" borderId="0" xfId="0" applyFont="1" applyAlignment="1">
      <alignment horizontal="center" vertical="center" wrapText="1"/>
    </xf>
    <xf numFmtId="0" fontId="27" fillId="0" borderId="9" xfId="0" applyFont="1" applyBorder="1" applyAlignment="1">
      <alignment horizontal="center" vertical="top" wrapText="1"/>
    </xf>
    <xf numFmtId="0" fontId="27" fillId="0" borderId="13" xfId="0" applyFont="1" applyBorder="1" applyAlignment="1">
      <alignment horizontal="center" vertical="top" wrapText="1"/>
    </xf>
    <xf numFmtId="0" fontId="31" fillId="0" borderId="0" xfId="0" applyFont="1" applyAlignment="1">
      <alignment horizontal="center" vertical="center" wrapText="1"/>
    </xf>
    <xf numFmtId="0" fontId="13" fillId="0" borderId="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4" fillId="0" borderId="32" xfId="0" applyFont="1" applyBorder="1" applyAlignment="1">
      <alignment horizontal="center" vertical="center" textRotation="90"/>
    </xf>
    <xf numFmtId="0" fontId="4" fillId="0" borderId="35" xfId="0" applyFont="1" applyBorder="1" applyAlignment="1">
      <alignment horizontal="center" vertical="center" textRotation="90"/>
    </xf>
    <xf numFmtId="0" fontId="4" fillId="0" borderId="20" xfId="0" applyFont="1" applyBorder="1" applyAlignment="1">
      <alignment horizontal="center" vertical="center" textRotation="90"/>
    </xf>
    <xf numFmtId="0" fontId="32" fillId="0" borderId="9" xfId="0" applyFont="1" applyBorder="1" applyAlignment="1">
      <alignment horizontal="center" vertical="top"/>
    </xf>
    <xf numFmtId="0" fontId="32" fillId="0" borderId="12" xfId="0" applyFont="1" applyBorder="1" applyAlignment="1">
      <alignment horizontal="center" vertical="top"/>
    </xf>
    <xf numFmtId="0" fontId="32" fillId="0" borderId="13" xfId="0" applyFont="1" applyBorder="1" applyAlignment="1">
      <alignment horizontal="center" vertical="top"/>
    </xf>
    <xf numFmtId="0" fontId="18" fillId="3" borderId="9" xfId="0" applyFont="1" applyFill="1" applyBorder="1" applyAlignment="1" applyProtection="1">
      <alignment horizontal="center" vertical="center"/>
      <protection locked="0"/>
    </xf>
    <xf numFmtId="0" fontId="26" fillId="3" borderId="13" xfId="0" applyFont="1" applyFill="1" applyBorder="1" applyAlignment="1" applyProtection="1">
      <alignment horizontal="center" vertical="center"/>
      <protection locked="0"/>
    </xf>
    <xf numFmtId="0" fontId="36" fillId="0" borderId="8" xfId="0" applyFont="1" applyBorder="1" applyAlignment="1">
      <alignment horizontal="center" vertical="top" wrapText="1"/>
    </xf>
    <xf numFmtId="0" fontId="36" fillId="0" borderId="9" xfId="0" applyFont="1" applyBorder="1" applyAlignment="1">
      <alignment horizontal="center" vertical="center" wrapText="1"/>
    </xf>
    <xf numFmtId="0" fontId="36" fillId="0" borderId="12" xfId="0" applyFont="1" applyBorder="1" applyAlignment="1">
      <alignment horizontal="center" vertical="center" wrapText="1"/>
    </xf>
    <xf numFmtId="0" fontId="36" fillId="0" borderId="13" xfId="0" applyFont="1" applyBorder="1" applyAlignment="1">
      <alignment horizontal="center" vertical="center" wrapText="1"/>
    </xf>
    <xf numFmtId="0" fontId="34" fillId="3" borderId="14" xfId="0" applyFont="1" applyFill="1" applyBorder="1" applyAlignment="1" applyProtection="1">
      <alignment horizontal="left" vertical="center"/>
      <protection locked="0"/>
    </xf>
    <xf numFmtId="0" fontId="27" fillId="0" borderId="9" xfId="0" applyFont="1" applyBorder="1" applyAlignment="1">
      <alignment horizontal="center" vertical="center"/>
    </xf>
    <xf numFmtId="0" fontId="27" fillId="0" borderId="12" xfId="0" applyFont="1" applyBorder="1" applyAlignment="1">
      <alignment horizontal="center" vertical="center"/>
    </xf>
    <xf numFmtId="0" fontId="27" fillId="0" borderId="13" xfId="0" applyFont="1" applyBorder="1" applyAlignment="1">
      <alignment horizontal="center" vertical="center"/>
    </xf>
    <xf numFmtId="0" fontId="18" fillId="3" borderId="9" xfId="0" applyFont="1" applyFill="1" applyBorder="1" applyAlignment="1" applyProtection="1">
      <alignment horizontal="center" vertical="center" wrapText="1"/>
      <protection locked="0"/>
    </xf>
    <xf numFmtId="0" fontId="36" fillId="3" borderId="12" xfId="0" applyFont="1" applyFill="1" applyBorder="1" applyAlignment="1" applyProtection="1">
      <alignment horizontal="center" vertical="center" wrapText="1"/>
      <protection locked="0"/>
    </xf>
    <xf numFmtId="0" fontId="36" fillId="3" borderId="13" xfId="0" applyFont="1" applyFill="1" applyBorder="1" applyAlignment="1" applyProtection="1">
      <alignment horizontal="center" vertical="center" wrapText="1"/>
      <protection locked="0"/>
    </xf>
    <xf numFmtId="0" fontId="1" fillId="0" borderId="0" xfId="0" applyFont="1" applyAlignment="1">
      <alignment horizontal="center" vertical="top"/>
    </xf>
    <xf numFmtId="0" fontId="4" fillId="0" borderId="0" xfId="0" applyFont="1" applyAlignment="1">
      <alignment horizontal="center" vertical="top"/>
    </xf>
    <xf numFmtId="0" fontId="46" fillId="3" borderId="21" xfId="0" applyFont="1" applyFill="1" applyBorder="1" applyAlignment="1" applyProtection="1">
      <alignment horizontal="justify" vertical="top" wrapText="1"/>
      <protection locked="0"/>
    </xf>
    <xf numFmtId="0" fontId="46" fillId="3" borderId="22" xfId="0" applyFont="1" applyFill="1" applyBorder="1" applyAlignment="1" applyProtection="1">
      <alignment horizontal="justify" vertical="top" wrapText="1"/>
      <protection locked="0"/>
    </xf>
    <xf numFmtId="0" fontId="46" fillId="3" borderId="28" xfId="0" applyFont="1" applyFill="1" applyBorder="1" applyAlignment="1" applyProtection="1">
      <alignment horizontal="justify" vertical="top" wrapText="1"/>
      <protection locked="0"/>
    </xf>
    <xf numFmtId="0" fontId="0" fillId="0" borderId="32" xfId="0" applyBorder="1" applyAlignment="1">
      <alignment horizontal="center" vertical="center" textRotation="90" wrapText="1"/>
    </xf>
    <xf numFmtId="0" fontId="0" fillId="0" borderId="35" xfId="0" applyBorder="1" applyAlignment="1">
      <alignment horizontal="center" vertical="center" textRotation="90" wrapText="1"/>
    </xf>
    <xf numFmtId="0" fontId="0" fillId="0" borderId="20" xfId="0" applyBorder="1" applyAlignment="1">
      <alignment horizontal="center" vertical="center" textRotation="90" wrapText="1"/>
    </xf>
    <xf numFmtId="0" fontId="45" fillId="3" borderId="21" xfId="0" applyFont="1" applyFill="1" applyBorder="1" applyAlignment="1" applyProtection="1">
      <alignment horizontal="justify" vertical="top" wrapText="1"/>
      <protection locked="0"/>
    </xf>
    <xf numFmtId="0" fontId="46" fillId="3" borderId="9" xfId="0" applyFont="1" applyFill="1" applyBorder="1" applyAlignment="1" applyProtection="1">
      <alignment horizontal="justify" vertical="top" wrapText="1"/>
      <protection locked="0"/>
    </xf>
    <xf numFmtId="0" fontId="46" fillId="3" borderId="12" xfId="0" applyFont="1" applyFill="1" applyBorder="1" applyAlignment="1" applyProtection="1">
      <alignment horizontal="justify" vertical="top" wrapText="1"/>
      <protection locked="0"/>
    </xf>
    <xf numFmtId="0" fontId="46" fillId="3" borderId="13" xfId="0" applyFont="1" applyFill="1" applyBorder="1" applyAlignment="1" applyProtection="1">
      <alignment horizontal="justify" vertical="top" wrapText="1"/>
      <protection locked="0"/>
    </xf>
    <xf numFmtId="0" fontId="36" fillId="0" borderId="9" xfId="0" applyFont="1" applyBorder="1" applyAlignment="1">
      <alignment horizontal="center" vertical="center"/>
    </xf>
    <xf numFmtId="0" fontId="36" fillId="0" borderId="12" xfId="0" applyFont="1" applyBorder="1">
      <alignment vertical="top"/>
    </xf>
    <xf numFmtId="0" fontId="36" fillId="0" borderId="13" xfId="0" applyFont="1" applyBorder="1">
      <alignment vertical="top"/>
    </xf>
    <xf numFmtId="0" fontId="36" fillId="0" borderId="12" xfId="0" applyFont="1" applyBorder="1" applyAlignment="1">
      <alignment horizontal="center" vertical="center"/>
    </xf>
    <xf numFmtId="0" fontId="36" fillId="0" borderId="13" xfId="0" applyFont="1" applyBorder="1" applyAlignment="1">
      <alignment horizontal="center" vertical="center"/>
    </xf>
    <xf numFmtId="0" fontId="28" fillId="0" borderId="9" xfId="0" applyFont="1" applyBorder="1" applyAlignment="1">
      <alignment horizontal="center" vertical="top"/>
    </xf>
    <xf numFmtId="0" fontId="28" fillId="0" borderId="12" xfId="0" applyFont="1" applyBorder="1" applyAlignment="1">
      <alignment horizontal="center" vertical="top"/>
    </xf>
    <xf numFmtId="0" fontId="28" fillId="0" borderId="13" xfId="0" applyFont="1" applyBorder="1" applyAlignment="1">
      <alignment horizontal="center" vertical="top"/>
    </xf>
    <xf numFmtId="0" fontId="4" fillId="3" borderId="14" xfId="0" applyFont="1" applyFill="1" applyBorder="1" applyAlignment="1" applyProtection="1">
      <alignment horizontal="left" vertical="center"/>
      <protection locked="0"/>
    </xf>
    <xf numFmtId="0" fontId="4" fillId="0" borderId="3" xfId="0" applyFont="1" applyBorder="1" applyAlignment="1">
      <alignment horizontal="center" vertical="center" textRotation="90" wrapText="1"/>
    </xf>
    <xf numFmtId="0" fontId="36" fillId="3" borderId="9" xfId="0" applyFont="1" applyFill="1" applyBorder="1" applyAlignment="1" applyProtection="1">
      <alignment horizontal="center" vertical="center" wrapText="1"/>
      <protection locked="0"/>
    </xf>
    <xf numFmtId="0" fontId="4" fillId="0" borderId="14" xfId="0" applyFont="1" applyBorder="1" applyAlignment="1">
      <alignment horizontal="left" vertical="center"/>
    </xf>
    <xf numFmtId="0" fontId="33" fillId="0" borderId="14" xfId="0" applyFont="1" applyBorder="1" applyAlignment="1">
      <alignment horizontal="left" vertical="center"/>
    </xf>
    <xf numFmtId="0" fontId="1" fillId="0" borderId="14" xfId="0" applyFont="1" applyBorder="1" applyAlignment="1">
      <alignment horizontal="left" vertical="center"/>
    </xf>
    <xf numFmtId="0" fontId="4" fillId="3" borderId="15" xfId="0" applyFont="1" applyFill="1" applyBorder="1" applyAlignment="1" applyProtection="1">
      <alignment horizontal="left" vertical="center"/>
      <protection locked="0"/>
    </xf>
    <xf numFmtId="0" fontId="1" fillId="3" borderId="15" xfId="0" applyFont="1" applyFill="1" applyBorder="1" applyAlignment="1" applyProtection="1">
      <alignment horizontal="left" vertical="center"/>
      <protection locked="0"/>
    </xf>
    <xf numFmtId="0" fontId="13" fillId="0" borderId="14" xfId="0" applyFont="1" applyBorder="1" applyAlignment="1">
      <alignment horizontal="left" vertical="center"/>
    </xf>
    <xf numFmtId="0" fontId="13" fillId="0" borderId="8" xfId="0" applyFont="1" applyBorder="1" applyAlignment="1">
      <alignment horizontal="left" vertical="center" wrapText="1"/>
    </xf>
    <xf numFmtId="0" fontId="33" fillId="0" borderId="8" xfId="0" applyFont="1" applyBorder="1" applyAlignment="1">
      <alignment horizontal="left" vertical="center" wrapText="1"/>
    </xf>
    <xf numFmtId="0" fontId="4" fillId="0" borderId="14" xfId="0" applyFont="1" applyBorder="1" applyAlignment="1">
      <alignment horizontal="left" vertical="top" wrapText="1"/>
    </xf>
    <xf numFmtId="0" fontId="17" fillId="0" borderId="10" xfId="0" applyFont="1" applyBorder="1" applyAlignment="1">
      <alignment horizontal="center" vertical="center" wrapText="1"/>
    </xf>
    <xf numFmtId="0" fontId="38" fillId="0" borderId="2" xfId="0" applyFont="1" applyBorder="1" applyAlignment="1">
      <alignment horizontal="center" vertical="center"/>
    </xf>
    <xf numFmtId="0" fontId="33" fillId="0" borderId="19" xfId="0" applyFont="1" applyBorder="1" applyAlignment="1">
      <alignment horizontal="left"/>
    </xf>
    <xf numFmtId="0" fontId="28" fillId="0" borderId="2" xfId="0" applyFont="1" applyBorder="1" applyAlignment="1">
      <alignment horizontal="center" vertical="top"/>
    </xf>
    <xf numFmtId="0" fontId="4" fillId="0" borderId="15" xfId="0" applyFont="1" applyBorder="1" applyAlignment="1">
      <alignment horizontal="left" vertical="center"/>
    </xf>
    <xf numFmtId="0" fontId="4" fillId="0" borderId="19" xfId="0" applyFont="1" applyBorder="1" applyAlignment="1">
      <alignment horizontal="left" vertical="center"/>
    </xf>
    <xf numFmtId="0" fontId="33" fillId="0" borderId="15" xfId="0" applyFont="1" applyBorder="1" applyAlignment="1">
      <alignment horizontal="left" vertical="center"/>
    </xf>
    <xf numFmtId="0" fontId="18" fillId="0" borderId="14" xfId="0" applyFont="1" applyBorder="1" applyAlignment="1">
      <alignment horizontal="left" vertical="center" wrapText="1"/>
    </xf>
    <xf numFmtId="0" fontId="26" fillId="0" borderId="14" xfId="0" applyFont="1" applyBorder="1" applyAlignment="1">
      <alignment horizontal="left" vertical="center" wrapText="1"/>
    </xf>
    <xf numFmtId="0" fontId="18" fillId="0" borderId="37" xfId="0" applyFont="1" applyBorder="1" applyAlignment="1">
      <alignment horizontal="left" vertical="center" wrapText="1"/>
    </xf>
    <xf numFmtId="0" fontId="26" fillId="0" borderId="37" xfId="0" applyFont="1" applyBorder="1" applyAlignment="1">
      <alignment horizontal="left" vertical="center" wrapText="1"/>
    </xf>
    <xf numFmtId="0" fontId="18" fillId="0" borderId="27" xfId="0" applyFont="1" applyBorder="1" applyAlignment="1">
      <alignment horizontal="left" vertical="center" wrapText="1"/>
    </xf>
    <xf numFmtId="0" fontId="18" fillId="0" borderId="15" xfId="0" applyFont="1" applyBorder="1" applyAlignment="1">
      <alignment horizontal="left" vertical="top"/>
    </xf>
    <xf numFmtId="0" fontId="18" fillId="0" borderId="15" xfId="0" applyFont="1" applyBorder="1" applyAlignment="1">
      <alignment horizontal="left" vertical="center"/>
    </xf>
    <xf numFmtId="0" fontId="18" fillId="0" borderId="27" xfId="0" applyFont="1" applyBorder="1" applyAlignment="1">
      <alignment horizontal="left" vertical="center"/>
    </xf>
    <xf numFmtId="0" fontId="39" fillId="0" borderId="0" xfId="0" applyFont="1" applyAlignment="1">
      <alignment horizontal="left" vertical="center" wrapText="1"/>
    </xf>
    <xf numFmtId="0" fontId="18" fillId="0" borderId="22" xfId="0" applyFont="1" applyBorder="1" applyAlignment="1">
      <alignment horizontal="left" vertical="center" wrapText="1"/>
    </xf>
    <xf numFmtId="0" fontId="18" fillId="0" borderId="28" xfId="0" applyFont="1" applyBorder="1" applyAlignment="1">
      <alignment horizontal="left" vertical="center" wrapText="1"/>
    </xf>
    <xf numFmtId="0" fontId="17" fillId="0" borderId="15" xfId="0" applyFont="1" applyBorder="1" applyAlignment="1">
      <alignment horizontal="left" vertical="center"/>
    </xf>
    <xf numFmtId="0" fontId="17" fillId="0" borderId="27" xfId="0" applyFont="1" applyBorder="1" applyAlignment="1">
      <alignment horizontal="left" vertical="center"/>
    </xf>
    <xf numFmtId="0" fontId="26" fillId="0" borderId="2" xfId="0" applyFont="1" applyBorder="1" applyAlignment="1">
      <alignment horizontal="center" vertical="center" wrapText="1"/>
    </xf>
    <xf numFmtId="0" fontId="27" fillId="0" borderId="2" xfId="0" applyFont="1" applyBorder="1" applyAlignment="1">
      <alignment horizontal="center" vertical="top" wrapText="1"/>
    </xf>
    <xf numFmtId="0" fontId="26" fillId="0" borderId="15" xfId="0" applyFont="1" applyBorder="1" applyAlignment="1">
      <alignment horizontal="left" vertical="center" wrapText="1"/>
    </xf>
    <xf numFmtId="0" fontId="26" fillId="0" borderId="27" xfId="0" applyFont="1" applyBorder="1" applyAlignment="1">
      <alignment horizontal="left" vertical="center" wrapText="1"/>
    </xf>
    <xf numFmtId="0" fontId="27" fillId="0" borderId="12" xfId="0" applyFont="1" applyBorder="1" applyAlignment="1">
      <alignment horizontal="center" vertical="top" wrapText="1"/>
    </xf>
    <xf numFmtId="0" fontId="37" fillId="0" borderId="9" xfId="0" applyFont="1" applyBorder="1" applyAlignment="1">
      <alignment horizontal="center" vertical="center" wrapText="1"/>
    </xf>
    <xf numFmtId="0" fontId="37" fillId="0" borderId="12" xfId="0" applyFont="1" applyBorder="1" applyAlignment="1">
      <alignment horizontal="center" vertical="center" wrapText="1"/>
    </xf>
    <xf numFmtId="0" fontId="37" fillId="0" borderId="13" xfId="0" applyFont="1" applyBorder="1" applyAlignment="1">
      <alignment horizontal="center" vertical="center" wrapText="1"/>
    </xf>
    <xf numFmtId="0" fontId="13" fillId="3" borderId="16" xfId="0" applyFont="1" applyFill="1" applyBorder="1" applyAlignment="1" applyProtection="1">
      <alignment horizontal="left" vertical="center"/>
      <protection locked="0"/>
    </xf>
    <xf numFmtId="0" fontId="13" fillId="3" borderId="14" xfId="0" applyFont="1" applyFill="1" applyBorder="1" applyAlignment="1" applyProtection="1">
      <alignment horizontal="left" vertical="center"/>
      <protection locked="0"/>
    </xf>
    <xf numFmtId="0" fontId="13" fillId="3" borderId="17" xfId="0" applyFont="1" applyFill="1" applyBorder="1" applyAlignment="1" applyProtection="1">
      <alignment horizontal="left" vertical="center"/>
      <protection locked="0"/>
    </xf>
    <xf numFmtId="0" fontId="0" fillId="3" borderId="22" xfId="0" applyFill="1" applyBorder="1" applyAlignment="1" applyProtection="1">
      <alignment horizontal="left" vertical="center"/>
      <protection locked="0"/>
    </xf>
    <xf numFmtId="0" fontId="0" fillId="3" borderId="28" xfId="0" applyFill="1" applyBorder="1" applyAlignment="1" applyProtection="1">
      <alignment horizontal="left" vertical="center"/>
      <protection locked="0"/>
    </xf>
    <xf numFmtId="0" fontId="38" fillId="0" borderId="2" xfId="0" applyFont="1" applyBorder="1" applyAlignment="1">
      <alignment horizontal="center" vertical="center" wrapText="1"/>
    </xf>
    <xf numFmtId="0" fontId="13" fillId="3" borderId="23" xfId="0" applyFont="1" applyFill="1" applyBorder="1" applyAlignment="1" applyProtection="1">
      <alignment horizontal="left" vertical="center"/>
      <protection locked="0"/>
    </xf>
    <xf numFmtId="0" fontId="13" fillId="3" borderId="37" xfId="0" applyFont="1" applyFill="1" applyBorder="1" applyAlignment="1" applyProtection="1">
      <alignment horizontal="left" vertical="center"/>
      <protection locked="0"/>
    </xf>
    <xf numFmtId="0" fontId="13" fillId="3" borderId="30" xfId="0" applyFont="1" applyFill="1" applyBorder="1" applyAlignment="1" applyProtection="1">
      <alignment horizontal="left" vertical="center"/>
      <protection locked="0"/>
    </xf>
    <xf numFmtId="0" fontId="75" fillId="0" borderId="32" xfId="0" applyFont="1" applyBorder="1" applyAlignment="1">
      <alignment horizontal="center" vertical="center" wrapText="1"/>
    </xf>
    <xf numFmtId="0" fontId="75" fillId="0" borderId="20" xfId="0" applyFont="1" applyBorder="1" applyAlignment="1">
      <alignment horizontal="center" vertical="center" wrapText="1"/>
    </xf>
    <xf numFmtId="0" fontId="0" fillId="3" borderId="15" xfId="0" applyFill="1" applyBorder="1" applyAlignment="1" applyProtection="1">
      <alignment horizontal="left" vertical="center"/>
      <protection locked="0"/>
    </xf>
    <xf numFmtId="0" fontId="0" fillId="3" borderId="27" xfId="0" applyFill="1" applyBorder="1" applyAlignment="1" applyProtection="1">
      <alignment horizontal="left" vertical="center"/>
      <protection locked="0"/>
    </xf>
    <xf numFmtId="0" fontId="30" fillId="0" borderId="12" xfId="0" applyFont="1" applyBorder="1" applyAlignment="1">
      <alignment horizontal="center" vertical="center"/>
    </xf>
    <xf numFmtId="0" fontId="30" fillId="0" borderId="13" xfId="0" applyFont="1" applyBorder="1" applyAlignment="1">
      <alignment horizontal="center" vertical="center"/>
    </xf>
    <xf numFmtId="0" fontId="13" fillId="0" borderId="9"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0" fillId="3" borderId="8" xfId="0" applyFill="1" applyBorder="1" applyAlignment="1" applyProtection="1">
      <alignment horizontal="left" vertical="center"/>
      <protection locked="0"/>
    </xf>
    <xf numFmtId="0" fontId="0" fillId="3" borderId="5" xfId="0" applyFill="1" applyBorder="1" applyAlignment="1" applyProtection="1">
      <alignment horizontal="left" vertical="center"/>
      <protection locked="0"/>
    </xf>
    <xf numFmtId="0" fontId="13" fillId="3" borderId="21" xfId="0" applyFont="1" applyFill="1" applyBorder="1" applyAlignment="1" applyProtection="1">
      <alignment horizontal="left" vertical="center"/>
      <protection locked="0"/>
    </xf>
    <xf numFmtId="0" fontId="13" fillId="3" borderId="22" xfId="0" applyFont="1" applyFill="1" applyBorder="1" applyAlignment="1" applyProtection="1">
      <alignment horizontal="left" vertical="center"/>
      <protection locked="0"/>
    </xf>
    <xf numFmtId="0" fontId="13" fillId="3" borderId="28" xfId="0" applyFont="1" applyFill="1" applyBorder="1" applyAlignment="1" applyProtection="1">
      <alignment horizontal="left" vertical="center"/>
      <protection locked="0"/>
    </xf>
    <xf numFmtId="0" fontId="0" fillId="3" borderId="14" xfId="0" applyFill="1" applyBorder="1" applyAlignment="1" applyProtection="1">
      <alignment horizontal="left" vertical="center"/>
      <protection locked="0"/>
    </xf>
    <xf numFmtId="0" fontId="0" fillId="3" borderId="17" xfId="0" applyFill="1" applyBorder="1" applyAlignment="1" applyProtection="1">
      <alignment horizontal="left" vertical="center"/>
      <protection locked="0"/>
    </xf>
    <xf numFmtId="0" fontId="13" fillId="3" borderId="21" xfId="0" quotePrefix="1" applyFont="1" applyFill="1" applyBorder="1" applyAlignment="1" applyProtection="1">
      <alignment horizontal="left" vertical="center"/>
      <protection locked="0"/>
    </xf>
    <xf numFmtId="0" fontId="10" fillId="0" borderId="12" xfId="0" applyFont="1" applyBorder="1" applyAlignment="1">
      <alignment horizontal="left" vertical="center"/>
    </xf>
    <xf numFmtId="0" fontId="10" fillId="0" borderId="13" xfId="0" applyFont="1" applyBorder="1" applyAlignment="1">
      <alignment horizontal="left" vertical="center"/>
    </xf>
    <xf numFmtId="0" fontId="10" fillId="0" borderId="32" xfId="0" applyFont="1" applyBorder="1" applyAlignment="1">
      <alignment horizontal="center" vertical="center" wrapText="1"/>
    </xf>
    <xf numFmtId="0" fontId="10" fillId="0" borderId="20" xfId="0" applyFont="1" applyBorder="1" applyAlignment="1">
      <alignment horizontal="center" vertical="center" wrapText="1"/>
    </xf>
    <xf numFmtId="0" fontId="0" fillId="3" borderId="37" xfId="0" applyFill="1" applyBorder="1" applyAlignment="1" applyProtection="1">
      <alignment horizontal="left" vertical="center"/>
      <protection locked="0"/>
    </xf>
    <xf numFmtId="0" fontId="0" fillId="3" borderId="30" xfId="0" applyFill="1" applyBorder="1" applyAlignment="1" applyProtection="1">
      <alignment horizontal="left" vertical="center"/>
      <protection locked="0"/>
    </xf>
    <xf numFmtId="0" fontId="13" fillId="3" borderId="7" xfId="0" applyFont="1" applyFill="1" applyBorder="1" applyAlignment="1" applyProtection="1">
      <alignment horizontal="left" vertical="center"/>
      <protection locked="0"/>
    </xf>
    <xf numFmtId="0" fontId="13" fillId="3" borderId="8" xfId="0" applyFont="1" applyFill="1" applyBorder="1" applyAlignment="1" applyProtection="1">
      <alignment horizontal="left" vertical="center"/>
      <protection locked="0"/>
    </xf>
    <xf numFmtId="0" fontId="13" fillId="3" borderId="5" xfId="0" applyFont="1" applyFill="1" applyBorder="1" applyAlignment="1" applyProtection="1">
      <alignment horizontal="left" vertical="center"/>
      <protection locked="0"/>
    </xf>
    <xf numFmtId="0" fontId="0" fillId="0" borderId="22" xfId="0" applyBorder="1" applyAlignment="1">
      <alignment horizontal="left" vertical="center"/>
    </xf>
    <xf numFmtId="0" fontId="0" fillId="0" borderId="28" xfId="0" applyBorder="1" applyAlignment="1">
      <alignment horizontal="left" vertical="center"/>
    </xf>
    <xf numFmtId="0" fontId="13" fillId="0" borderId="0" xfId="0" applyFont="1" applyAlignment="1">
      <alignment horizontal="justify" vertical="center" wrapText="1"/>
    </xf>
    <xf numFmtId="0" fontId="13" fillId="0" borderId="5" xfId="0" applyFont="1" applyBorder="1" applyAlignment="1">
      <alignment horizontal="left" vertical="center" wrapText="1"/>
    </xf>
    <xf numFmtId="0" fontId="13" fillId="0" borderId="37" xfId="0" applyFont="1" applyBorder="1" applyAlignment="1">
      <alignment horizontal="left" vertical="center" wrapText="1"/>
    </xf>
    <xf numFmtId="0" fontId="13" fillId="0" borderId="30" xfId="0" applyFont="1" applyBorder="1" applyAlignment="1">
      <alignment horizontal="left" vertical="center" wrapText="1"/>
    </xf>
    <xf numFmtId="0" fontId="0" fillId="0" borderId="11" xfId="0" applyBorder="1" applyAlignment="1">
      <alignment horizontal="center" vertical="center" textRotation="90" wrapText="1"/>
    </xf>
    <xf numFmtId="0" fontId="0" fillId="0" borderId="3" xfId="0" applyBorder="1" applyAlignment="1">
      <alignment horizontal="center" vertical="center" textRotation="90" wrapText="1"/>
    </xf>
    <xf numFmtId="0" fontId="0" fillId="0" borderId="7" xfId="0" applyBorder="1" applyAlignment="1">
      <alignment horizontal="center" vertical="center" textRotation="90" wrapText="1"/>
    </xf>
    <xf numFmtId="0" fontId="30" fillId="0" borderId="32" xfId="0" applyFont="1" applyBorder="1" applyAlignment="1">
      <alignment horizontal="center" vertical="center"/>
    </xf>
    <xf numFmtId="0" fontId="30" fillId="0" borderId="20" xfId="0" applyFont="1" applyBorder="1" applyAlignment="1">
      <alignment horizontal="center" vertical="center"/>
    </xf>
    <xf numFmtId="0" fontId="13" fillId="0" borderId="9" xfId="0" applyFont="1" applyBorder="1" applyAlignment="1">
      <alignment horizontal="right" vertical="center"/>
    </xf>
    <xf numFmtId="0" fontId="21" fillId="0" borderId="13" xfId="0" applyFont="1" applyBorder="1" applyAlignment="1">
      <alignment horizontal="right" vertical="center"/>
    </xf>
    <xf numFmtId="0" fontId="21" fillId="3" borderId="24" xfId="0" applyFont="1" applyFill="1" applyBorder="1" applyAlignment="1" applyProtection="1">
      <alignment horizontal="left" vertical="center"/>
      <protection locked="0"/>
    </xf>
    <xf numFmtId="0" fontId="21" fillId="3" borderId="15" xfId="0" applyFont="1" applyFill="1" applyBorder="1" applyAlignment="1" applyProtection="1">
      <alignment horizontal="left" vertical="center"/>
      <protection locked="0"/>
    </xf>
    <xf numFmtId="0" fontId="21" fillId="3" borderId="27" xfId="0" applyFont="1" applyFill="1" applyBorder="1" applyAlignment="1" applyProtection="1">
      <alignment horizontal="left" vertical="center"/>
      <protection locked="0"/>
    </xf>
    <xf numFmtId="0" fontId="21" fillId="3" borderId="53" xfId="0" applyFont="1" applyFill="1" applyBorder="1" applyAlignment="1" applyProtection="1">
      <alignment horizontal="center" vertical="center"/>
      <protection locked="0"/>
    </xf>
    <xf numFmtId="0" fontId="21" fillId="3" borderId="15" xfId="0" applyFont="1" applyFill="1" applyBorder="1" applyAlignment="1" applyProtection="1">
      <alignment horizontal="center" vertical="center"/>
      <protection locked="0"/>
    </xf>
    <xf numFmtId="0" fontId="21" fillId="3" borderId="27" xfId="0" applyFont="1" applyFill="1" applyBorder="1" applyAlignment="1" applyProtection="1">
      <alignment horizontal="center" vertical="center"/>
      <protection locked="0"/>
    </xf>
    <xf numFmtId="169" fontId="13" fillId="3" borderId="23" xfId="0" applyNumberFormat="1" applyFont="1" applyFill="1" applyBorder="1" applyAlignment="1" applyProtection="1">
      <alignment horizontal="center" vertical="center"/>
      <protection locked="0"/>
    </xf>
    <xf numFmtId="169" fontId="13" fillId="3" borderId="37" xfId="0" applyNumberFormat="1" applyFont="1" applyFill="1" applyBorder="1" applyAlignment="1" applyProtection="1">
      <alignment horizontal="center" vertical="center"/>
      <protection locked="0"/>
    </xf>
    <xf numFmtId="0" fontId="21" fillId="3" borderId="56" xfId="0" applyFont="1" applyFill="1" applyBorder="1" applyAlignment="1" applyProtection="1">
      <alignment horizontal="center" vertical="center"/>
      <protection locked="0"/>
    </xf>
    <xf numFmtId="0" fontId="21" fillId="3" borderId="57" xfId="0" applyFont="1" applyFill="1" applyBorder="1" applyAlignment="1" applyProtection="1">
      <alignment horizontal="center" vertical="center"/>
      <protection locked="0"/>
    </xf>
    <xf numFmtId="0" fontId="13" fillId="0" borderId="54" xfId="0" applyFont="1" applyBorder="1" applyAlignment="1">
      <alignment horizontal="right" vertical="center"/>
    </xf>
    <xf numFmtId="0" fontId="21" fillId="0" borderId="55" xfId="0" applyFont="1" applyBorder="1" applyAlignment="1">
      <alignment horizontal="right" vertical="center"/>
    </xf>
    <xf numFmtId="0" fontId="13" fillId="0" borderId="6" xfId="0" applyFont="1" applyBorder="1" applyAlignment="1">
      <alignment horizontal="center" vertical="center"/>
    </xf>
    <xf numFmtId="0" fontId="21" fillId="0" borderId="10" xfId="0" applyFont="1" applyBorder="1" applyAlignment="1">
      <alignment horizontal="right" vertical="center" wrapText="1"/>
    </xf>
    <xf numFmtId="0" fontId="21" fillId="0" borderId="0" xfId="0" applyFont="1" applyAlignment="1">
      <alignment horizontal="right" vertical="center" wrapText="1"/>
    </xf>
    <xf numFmtId="0" fontId="21" fillId="0" borderId="4" xfId="0" applyFont="1" applyBorder="1" applyAlignment="1">
      <alignment horizontal="right" vertical="center" wrapText="1"/>
    </xf>
    <xf numFmtId="0" fontId="21" fillId="3" borderId="56" xfId="0" applyFont="1" applyFill="1" applyBorder="1" applyAlignment="1" applyProtection="1">
      <alignment horizontal="left" vertical="center"/>
      <protection locked="0"/>
    </xf>
    <xf numFmtId="0" fontId="21" fillId="0" borderId="11" xfId="0" applyFont="1" applyBorder="1" applyAlignment="1">
      <alignment horizontal="right" vertical="center"/>
    </xf>
    <xf numFmtId="0" fontId="21" fillId="0" borderId="6" xfId="0" applyFont="1" applyBorder="1" applyAlignment="1">
      <alignment horizontal="right" vertical="center"/>
    </xf>
    <xf numFmtId="10" fontId="21" fillId="3" borderId="9" xfId="0" applyNumberFormat="1" applyFont="1" applyFill="1" applyBorder="1" applyAlignment="1" applyProtection="1">
      <alignment horizontal="center" vertical="center"/>
      <protection locked="0"/>
    </xf>
    <xf numFmtId="10" fontId="21" fillId="3" borderId="13" xfId="0" applyNumberFormat="1" applyFont="1" applyFill="1" applyBorder="1" applyAlignment="1" applyProtection="1">
      <alignment horizontal="center" vertical="center"/>
      <protection locked="0"/>
    </xf>
    <xf numFmtId="1" fontId="21" fillId="3" borderId="9" xfId="0" applyNumberFormat="1" applyFont="1" applyFill="1" applyBorder="1" applyAlignment="1" applyProtection="1">
      <alignment vertical="center"/>
      <protection locked="0"/>
    </xf>
    <xf numFmtId="1" fontId="21" fillId="3" borderId="13" xfId="0" applyNumberFormat="1" applyFont="1" applyFill="1" applyBorder="1" applyAlignment="1" applyProtection="1">
      <alignment vertical="center"/>
      <protection locked="0"/>
    </xf>
    <xf numFmtId="41" fontId="21" fillId="3" borderId="49" xfId="0" applyNumberFormat="1" applyFont="1" applyFill="1" applyBorder="1" applyAlignment="1" applyProtection="1">
      <alignment horizontal="right" vertical="center"/>
      <protection locked="0"/>
    </xf>
    <xf numFmtId="41" fontId="21" fillId="3" borderId="58" xfId="0" applyNumberFormat="1" applyFont="1" applyFill="1" applyBorder="1" applyAlignment="1" applyProtection="1">
      <alignment horizontal="right" vertical="center"/>
      <protection locked="0"/>
    </xf>
    <xf numFmtId="0" fontId="13" fillId="0" borderId="0" xfId="0" applyFont="1" applyAlignment="1">
      <alignment horizontal="right" vertical="center" wrapText="1"/>
    </xf>
    <xf numFmtId="0" fontId="13" fillId="0" borderId="59" xfId="0" applyFont="1" applyBorder="1" applyAlignment="1">
      <alignment horizontal="right" vertical="center" wrapText="1"/>
    </xf>
    <xf numFmtId="0" fontId="21" fillId="0" borderId="59" xfId="0" applyFont="1" applyBorder="1" applyAlignment="1">
      <alignment horizontal="right" vertical="center" wrapText="1"/>
    </xf>
    <xf numFmtId="0" fontId="21" fillId="0" borderId="60" xfId="0" applyFont="1" applyBorder="1" applyAlignment="1">
      <alignment horizontal="right" vertical="center" wrapText="1"/>
    </xf>
    <xf numFmtId="0" fontId="11" fillId="0" borderId="59" xfId="0" applyFont="1" applyBorder="1" applyAlignment="1">
      <alignment horizontal="left" vertical="center"/>
    </xf>
    <xf numFmtId="0" fontId="11" fillId="0" borderId="60" xfId="0" applyFont="1" applyBorder="1" applyAlignment="1">
      <alignment horizontal="left" vertical="center"/>
    </xf>
    <xf numFmtId="41" fontId="21" fillId="3" borderId="61" xfId="0" applyNumberFormat="1" applyFont="1" applyFill="1" applyBorder="1" applyAlignment="1" applyProtection="1">
      <alignment horizontal="right" vertical="center"/>
      <protection locked="0"/>
    </xf>
    <xf numFmtId="0" fontId="13" fillId="0" borderId="36" xfId="0" applyFont="1" applyBorder="1" applyAlignment="1">
      <alignment horizontal="center" vertical="center"/>
    </xf>
    <xf numFmtId="0" fontId="13" fillId="0" borderId="60" xfId="0" applyFont="1" applyBorder="1" applyAlignment="1">
      <alignment horizontal="center" vertical="center"/>
    </xf>
    <xf numFmtId="10" fontId="21" fillId="3" borderId="10" xfId="0" applyNumberFormat="1" applyFont="1" applyFill="1" applyBorder="1" applyAlignment="1" applyProtection="1">
      <alignment horizontal="center" vertical="center"/>
      <protection locked="0"/>
    </xf>
    <xf numFmtId="0" fontId="13" fillId="0" borderId="3" xfId="0" applyFont="1" applyBorder="1" applyAlignment="1">
      <alignment horizontal="center" vertical="center"/>
    </xf>
    <xf numFmtId="0" fontId="13" fillId="0" borderId="4" xfId="0" applyFont="1" applyBorder="1" applyAlignment="1">
      <alignment horizontal="center" vertical="center"/>
    </xf>
    <xf numFmtId="10" fontId="21" fillId="3" borderId="12" xfId="0" applyNumberFormat="1" applyFont="1" applyFill="1" applyBorder="1" applyAlignment="1" applyProtection="1">
      <alignment horizontal="center" vertical="center"/>
      <protection locked="0"/>
    </xf>
    <xf numFmtId="0" fontId="13" fillId="0" borderId="10" xfId="0" applyFont="1" applyBorder="1" applyAlignment="1">
      <alignment horizontal="right" vertical="center" wrapText="1"/>
    </xf>
    <xf numFmtId="1" fontId="21" fillId="3" borderId="12" xfId="0" applyNumberFormat="1" applyFont="1" applyFill="1" applyBorder="1" applyAlignment="1" applyProtection="1">
      <alignment vertical="center"/>
      <protection locked="0"/>
    </xf>
    <xf numFmtId="0" fontId="21" fillId="0" borderId="9" xfId="0" applyFont="1" applyBorder="1" applyAlignment="1">
      <alignment horizontal="right" vertical="center"/>
    </xf>
    <xf numFmtId="0" fontId="21" fillId="3" borderId="18" xfId="0" applyFont="1" applyFill="1" applyBorder="1" applyAlignment="1" applyProtection="1">
      <alignment horizontal="center" vertical="center"/>
      <protection locked="0"/>
    </xf>
    <xf numFmtId="0" fontId="21" fillId="3" borderId="19" xfId="0" applyFont="1" applyFill="1" applyBorder="1" applyAlignment="1" applyProtection="1">
      <alignment horizontal="center" vertical="center"/>
      <protection locked="0"/>
    </xf>
    <xf numFmtId="0" fontId="13" fillId="3" borderId="62" xfId="0" applyFont="1" applyFill="1" applyBorder="1" applyAlignment="1" applyProtection="1">
      <alignment horizontal="left" vertical="center"/>
      <protection locked="0"/>
    </xf>
    <xf numFmtId="0" fontId="21" fillId="3" borderId="62" xfId="0" applyFont="1" applyFill="1" applyBorder="1" applyAlignment="1" applyProtection="1">
      <alignment horizontal="left" vertical="center"/>
      <protection locked="0"/>
    </xf>
    <xf numFmtId="0" fontId="13" fillId="3" borderId="54" xfId="0" applyFont="1" applyFill="1" applyBorder="1" applyAlignment="1" applyProtection="1">
      <alignment horizontal="center" vertical="center"/>
      <protection locked="0"/>
    </xf>
    <xf numFmtId="0" fontId="21" fillId="3" borderId="62" xfId="0" applyFont="1" applyFill="1" applyBorder="1" applyAlignment="1" applyProtection="1">
      <alignment horizontal="center" vertical="center"/>
      <protection locked="0"/>
    </xf>
    <xf numFmtId="0" fontId="21" fillId="3" borderId="55" xfId="0" applyFont="1" applyFill="1" applyBorder="1" applyAlignment="1" applyProtection="1">
      <alignment horizontal="center" vertical="center"/>
      <protection locked="0"/>
    </xf>
    <xf numFmtId="0" fontId="16" fillId="0" borderId="9" xfId="0" applyFont="1" applyBorder="1" applyAlignment="1">
      <alignment horizontal="center" vertical="center"/>
    </xf>
    <xf numFmtId="0" fontId="16" fillId="0" borderId="13" xfId="0" applyFont="1" applyBorder="1" applyAlignment="1">
      <alignment horizontal="center" vertical="center"/>
    </xf>
    <xf numFmtId="0" fontId="38" fillId="0" borderId="9" xfId="0" applyFont="1" applyBorder="1" applyAlignment="1">
      <alignment horizontal="center" vertical="center" wrapText="1"/>
    </xf>
    <xf numFmtId="0" fontId="38" fillId="0" borderId="13" xfId="0" applyFont="1" applyBorder="1" applyAlignment="1">
      <alignment horizontal="center" vertical="center" wrapText="1"/>
    </xf>
    <xf numFmtId="0" fontId="21" fillId="3" borderId="14" xfId="0" applyFont="1" applyFill="1" applyBorder="1" applyAlignment="1" applyProtection="1">
      <alignment horizontal="left" vertical="center"/>
      <protection locked="0"/>
    </xf>
    <xf numFmtId="0" fontId="21" fillId="3" borderId="17" xfId="0" applyFont="1" applyFill="1" applyBorder="1" applyAlignment="1" applyProtection="1">
      <alignment horizontal="left" vertical="center"/>
      <protection locked="0"/>
    </xf>
    <xf numFmtId="0" fontId="13" fillId="3" borderId="24" xfId="0" applyFont="1" applyFill="1" applyBorder="1" applyAlignment="1" applyProtection="1">
      <alignment horizontal="left" vertical="center"/>
      <protection locked="0"/>
    </xf>
    <xf numFmtId="0" fontId="7" fillId="0" borderId="61" xfId="0" applyFont="1" applyBorder="1" applyAlignment="1">
      <alignment horizontal="left" vertical="center"/>
    </xf>
    <xf numFmtId="0" fontId="11" fillId="0" borderId="61" xfId="0" applyFont="1" applyBorder="1" applyAlignment="1">
      <alignment horizontal="left" vertical="center"/>
    </xf>
    <xf numFmtId="0" fontId="11" fillId="0" borderId="58" xfId="0" applyFont="1" applyBorder="1" applyAlignment="1">
      <alignment horizontal="left" vertical="center"/>
    </xf>
    <xf numFmtId="0" fontId="13" fillId="3" borderId="16" xfId="0" applyFont="1" applyFill="1" applyBorder="1" applyAlignment="1" applyProtection="1">
      <alignment horizontal="center" vertical="center"/>
      <protection locked="0"/>
    </xf>
    <xf numFmtId="0" fontId="13" fillId="3" borderId="14" xfId="0" applyFont="1" applyFill="1" applyBorder="1" applyAlignment="1" applyProtection="1">
      <alignment horizontal="center" vertical="center"/>
      <protection locked="0"/>
    </xf>
    <xf numFmtId="0" fontId="13" fillId="3" borderId="17" xfId="0" applyFont="1" applyFill="1" applyBorder="1" applyAlignment="1" applyProtection="1">
      <alignment horizontal="center" vertical="center"/>
      <protection locked="0"/>
    </xf>
    <xf numFmtId="0" fontId="21" fillId="3" borderId="18" xfId="0" applyFont="1" applyFill="1" applyBorder="1" applyAlignment="1" applyProtection="1">
      <alignment horizontal="left" vertical="center"/>
      <protection locked="0"/>
    </xf>
    <xf numFmtId="0" fontId="21" fillId="3" borderId="19" xfId="0" applyFont="1" applyFill="1" applyBorder="1" applyAlignment="1" applyProtection="1">
      <alignment horizontal="left" vertical="center"/>
      <protection locked="0"/>
    </xf>
    <xf numFmtId="0" fontId="21" fillId="3" borderId="38" xfId="0" applyFont="1" applyFill="1" applyBorder="1" applyAlignment="1" applyProtection="1">
      <alignment horizontal="left" vertical="center"/>
      <protection locked="0"/>
    </xf>
    <xf numFmtId="0" fontId="21" fillId="3" borderId="56" xfId="0" applyFont="1" applyFill="1" applyBorder="1" applyAlignment="1" applyProtection="1">
      <alignment vertical="center"/>
      <protection locked="0"/>
    </xf>
    <xf numFmtId="0" fontId="17" fillId="0" borderId="9" xfId="0" applyFont="1" applyBorder="1" applyAlignment="1">
      <alignment horizontal="center" vertical="center" wrapText="1"/>
    </xf>
    <xf numFmtId="0" fontId="17" fillId="0" borderId="13"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5" xfId="0" applyFont="1" applyBorder="1" applyAlignment="1">
      <alignment horizontal="center" vertical="center" wrapText="1"/>
    </xf>
    <xf numFmtId="41" fontId="13" fillId="3" borderId="43" xfId="0" applyNumberFormat="1" applyFont="1" applyFill="1" applyBorder="1" applyAlignment="1" applyProtection="1">
      <alignment horizontal="right" vertical="center"/>
      <protection locked="0"/>
    </xf>
    <xf numFmtId="49" fontId="13" fillId="3" borderId="63" xfId="0" applyNumberFormat="1" applyFont="1" applyFill="1" applyBorder="1" applyAlignment="1" applyProtection="1">
      <alignment horizontal="center" vertical="center" wrapText="1"/>
      <protection locked="0"/>
    </xf>
    <xf numFmtId="49" fontId="13" fillId="3" borderId="64" xfId="0" applyNumberFormat="1" applyFont="1" applyFill="1" applyBorder="1" applyAlignment="1" applyProtection="1">
      <alignment horizontal="center" vertical="center" wrapText="1"/>
      <protection locked="0"/>
    </xf>
    <xf numFmtId="49" fontId="13" fillId="3" borderId="43" xfId="0" applyNumberFormat="1" applyFont="1" applyFill="1" applyBorder="1" applyAlignment="1" applyProtection="1">
      <alignment horizontal="left" vertical="center" wrapText="1"/>
      <protection locked="0"/>
    </xf>
    <xf numFmtId="0" fontId="11" fillId="0" borderId="11"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5" xfId="0" applyFont="1" applyBorder="1" applyAlignment="1">
      <alignment horizontal="center" vertical="center" wrapText="1"/>
    </xf>
    <xf numFmtId="49" fontId="13" fillId="3" borderId="32" xfId="0" applyNumberFormat="1" applyFont="1" applyFill="1" applyBorder="1" applyAlignment="1" applyProtection="1">
      <alignment horizontal="left" vertical="center" wrapText="1"/>
      <protection locked="0"/>
    </xf>
    <xf numFmtId="0" fontId="11" fillId="0" borderId="35" xfId="0" applyFont="1" applyBorder="1" applyAlignment="1">
      <alignment horizontal="center" vertical="center" wrapText="1"/>
    </xf>
    <xf numFmtId="0" fontId="11" fillId="0" borderId="20" xfId="0" applyFont="1" applyBorder="1" applyAlignment="1">
      <alignment horizontal="center" vertical="center" wrapText="1"/>
    </xf>
    <xf numFmtId="0" fontId="0" fillId="0" borderId="20" xfId="0" applyBorder="1" applyAlignment="1">
      <alignment vertical="center" wrapText="1"/>
    </xf>
    <xf numFmtId="0" fontId="0" fillId="0" borderId="2" xfId="0" applyBorder="1" applyAlignment="1">
      <alignment vertical="center" wrapText="1"/>
    </xf>
    <xf numFmtId="0" fontId="11" fillId="0" borderId="32" xfId="0" applyFont="1" applyBorder="1" applyAlignment="1">
      <alignment horizontal="center" vertical="center" wrapText="1"/>
    </xf>
    <xf numFmtId="41" fontId="13" fillId="3" borderId="32" xfId="0" applyNumberFormat="1" applyFont="1" applyFill="1" applyBorder="1" applyAlignment="1" applyProtection="1">
      <alignment horizontal="right" vertical="center"/>
      <protection locked="0"/>
    </xf>
    <xf numFmtId="0" fontId="18" fillId="0" borderId="0" xfId="0" applyFont="1" applyAlignment="1">
      <alignment horizontal="center" vertical="center"/>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18" fillId="0" borderId="9" xfId="0" applyFont="1" applyBorder="1" applyAlignment="1">
      <alignment horizontal="center" vertical="center" wrapText="1"/>
    </xf>
    <xf numFmtId="0" fontId="18" fillId="0" borderId="13" xfId="0" applyFont="1" applyBorder="1" applyAlignment="1">
      <alignment horizontal="center" vertical="center" wrapText="1"/>
    </xf>
    <xf numFmtId="0" fontId="11" fillId="0" borderId="0" xfId="0" applyFont="1" applyAlignment="1">
      <alignment horizontal="center" vertical="center" wrapText="1"/>
    </xf>
    <xf numFmtId="0" fontId="11" fillId="0" borderId="8" xfId="0" applyFont="1" applyBorder="1" applyAlignment="1">
      <alignment horizontal="center" vertical="center" wrapText="1"/>
    </xf>
    <xf numFmtId="0" fontId="11" fillId="0" borderId="2" xfId="0" applyFont="1" applyBorder="1" applyAlignment="1">
      <alignment horizontal="center" vertical="center" wrapText="1"/>
    </xf>
    <xf numFmtId="0" fontId="0" fillId="0" borderId="35" xfId="0" applyBorder="1" applyAlignment="1">
      <alignment vertical="center" wrapText="1"/>
    </xf>
    <xf numFmtId="0" fontId="0" fillId="0" borderId="32" xfId="0" applyBorder="1" applyAlignment="1">
      <alignment horizontal="center" vertical="center" textRotation="90"/>
    </xf>
    <xf numFmtId="0" fontId="0" fillId="0" borderId="35" xfId="0" applyBorder="1" applyAlignment="1">
      <alignment horizontal="center" vertical="center" textRotation="90"/>
    </xf>
    <xf numFmtId="0" fontId="0" fillId="0" borderId="20" xfId="0" applyBorder="1" applyAlignment="1">
      <alignment horizontal="center" vertical="center" textRotation="90"/>
    </xf>
    <xf numFmtId="0" fontId="11" fillId="0" borderId="9" xfId="0" applyFont="1" applyBorder="1" applyAlignment="1">
      <alignment horizontal="left" vertical="center" wrapText="1"/>
    </xf>
    <xf numFmtId="0" fontId="11" fillId="0" borderId="12" xfId="0" applyFont="1" applyBorder="1" applyAlignment="1">
      <alignment horizontal="left" vertical="center" wrapText="1"/>
    </xf>
    <xf numFmtId="0" fontId="11" fillId="0" borderId="13" xfId="0" applyFont="1" applyBorder="1" applyAlignment="1">
      <alignment horizontal="left" vertical="center" wrapText="1"/>
    </xf>
    <xf numFmtId="49" fontId="13" fillId="3" borderId="65" xfId="0" applyNumberFormat="1" applyFont="1" applyFill="1" applyBorder="1" applyAlignment="1" applyProtection="1">
      <alignment horizontal="center" vertical="center" wrapText="1"/>
      <protection locked="0"/>
    </xf>
    <xf numFmtId="41" fontId="13" fillId="3" borderId="63" xfId="0" applyNumberFormat="1" applyFont="1" applyFill="1" applyBorder="1" applyAlignment="1" applyProtection="1">
      <alignment horizontal="center" vertical="center"/>
      <protection locked="0"/>
    </xf>
    <xf numFmtId="41" fontId="13" fillId="3" borderId="65" xfId="0" applyNumberFormat="1" applyFont="1" applyFill="1" applyBorder="1" applyAlignment="1" applyProtection="1">
      <alignment horizontal="center" vertical="center"/>
      <protection locked="0"/>
    </xf>
    <xf numFmtId="41" fontId="13" fillId="3" borderId="64" xfId="0" applyNumberFormat="1" applyFont="1" applyFill="1" applyBorder="1" applyAlignment="1" applyProtection="1">
      <alignment horizontal="center" vertical="center"/>
      <protection locked="0"/>
    </xf>
    <xf numFmtId="0" fontId="28" fillId="0" borderId="2" xfId="0" applyFont="1" applyBorder="1" applyAlignment="1">
      <alignment horizontal="center" vertical="top" wrapText="1"/>
    </xf>
    <xf numFmtId="49" fontId="13" fillId="3" borderId="20" xfId="0" applyNumberFormat="1" applyFont="1" applyFill="1" applyBorder="1" applyAlignment="1" applyProtection="1">
      <alignment horizontal="left" vertical="center" wrapText="1"/>
      <protection locked="0"/>
    </xf>
    <xf numFmtId="41" fontId="13" fillId="3" borderId="20" xfId="0" applyNumberFormat="1" applyFont="1" applyFill="1" applyBorder="1" applyAlignment="1" applyProtection="1">
      <alignment horizontal="right" vertical="center"/>
      <protection locked="0"/>
    </xf>
    <xf numFmtId="0" fontId="11" fillId="0" borderId="10" xfId="0" applyFont="1" applyBorder="1" applyAlignment="1">
      <alignment horizontal="center" vertical="center" wrapText="1"/>
    </xf>
    <xf numFmtId="49" fontId="21" fillId="3" borderId="23" xfId="0" applyNumberFormat="1" applyFont="1" applyFill="1" applyBorder="1" applyAlignment="1" applyProtection="1">
      <alignment horizontal="left" vertical="center" wrapText="1"/>
      <protection locked="0"/>
    </xf>
    <xf numFmtId="49" fontId="21" fillId="3" borderId="30" xfId="0" applyNumberFormat="1" applyFont="1" applyFill="1" applyBorder="1" applyAlignment="1" applyProtection="1">
      <alignment horizontal="left" vertical="center" wrapText="1"/>
      <protection locked="0"/>
    </xf>
    <xf numFmtId="49" fontId="21" fillId="3" borderId="21" xfId="0" applyNumberFormat="1" applyFont="1" applyFill="1" applyBorder="1" applyAlignment="1" applyProtection="1">
      <alignment horizontal="left" vertical="center" wrapText="1"/>
      <protection locked="0"/>
    </xf>
    <xf numFmtId="49" fontId="21" fillId="3" borderId="22" xfId="0" applyNumberFormat="1" applyFont="1" applyFill="1" applyBorder="1" applyAlignment="1" applyProtection="1">
      <alignment horizontal="left" vertical="center" wrapText="1"/>
      <protection locked="0"/>
    </xf>
    <xf numFmtId="49" fontId="21" fillId="3" borderId="28" xfId="0" applyNumberFormat="1" applyFont="1" applyFill="1" applyBorder="1" applyAlignment="1" applyProtection="1">
      <alignment horizontal="left" vertical="center" wrapText="1"/>
      <protection locked="0"/>
    </xf>
    <xf numFmtId="49" fontId="21" fillId="3" borderId="16" xfId="0" applyNumberFormat="1" applyFont="1" applyFill="1" applyBorder="1" applyAlignment="1" applyProtection="1">
      <alignment horizontal="left" vertical="center" wrapText="1"/>
      <protection locked="0"/>
    </xf>
    <xf numFmtId="49" fontId="21" fillId="3" borderId="14" xfId="0" applyNumberFormat="1" applyFont="1" applyFill="1" applyBorder="1" applyAlignment="1" applyProtection="1">
      <alignment horizontal="left" vertical="center" wrapText="1"/>
      <protection locked="0"/>
    </xf>
    <xf numFmtId="49" fontId="21" fillId="3" borderId="17" xfId="0" applyNumberFormat="1" applyFont="1" applyFill="1" applyBorder="1" applyAlignment="1" applyProtection="1">
      <alignment horizontal="left" vertical="center" wrapText="1"/>
      <protection locked="0"/>
    </xf>
    <xf numFmtId="41" fontId="21" fillId="3" borderId="16" xfId="0" applyNumberFormat="1" applyFont="1" applyFill="1" applyBorder="1" applyAlignment="1" applyProtection="1">
      <alignment horizontal="right" vertical="center"/>
      <protection locked="0"/>
    </xf>
    <xf numFmtId="41" fontId="21" fillId="3" borderId="14" xfId="0" applyNumberFormat="1" applyFont="1" applyFill="1" applyBorder="1" applyAlignment="1" applyProtection="1">
      <alignment horizontal="right" vertical="center"/>
      <protection locked="0"/>
    </xf>
    <xf numFmtId="41" fontId="21" fillId="3" borderId="17" xfId="0" applyNumberFormat="1" applyFont="1" applyFill="1" applyBorder="1" applyAlignment="1" applyProtection="1">
      <alignment horizontal="right" vertical="center"/>
      <protection locked="0"/>
    </xf>
    <xf numFmtId="0" fontId="11" fillId="0" borderId="9"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49" fontId="21" fillId="3" borderId="37" xfId="0" applyNumberFormat="1" applyFont="1" applyFill="1" applyBorder="1" applyAlignment="1" applyProtection="1">
      <alignment horizontal="left" vertical="center" wrapText="1"/>
      <protection locked="0"/>
    </xf>
    <xf numFmtId="41" fontId="21" fillId="3" borderId="23" xfId="0" applyNumberFormat="1" applyFont="1" applyFill="1" applyBorder="1" applyAlignment="1" applyProtection="1">
      <alignment horizontal="right" vertical="center"/>
      <protection locked="0"/>
    </xf>
    <xf numFmtId="41" fontId="21" fillId="3" borderId="37" xfId="0" applyNumberFormat="1" applyFont="1" applyFill="1" applyBorder="1" applyAlignment="1" applyProtection="1">
      <alignment horizontal="right" vertical="center"/>
      <protection locked="0"/>
    </xf>
    <xf numFmtId="41" fontId="21" fillId="3" borderId="30" xfId="0" applyNumberFormat="1" applyFont="1" applyFill="1" applyBorder="1" applyAlignment="1" applyProtection="1">
      <alignment horizontal="right" vertical="center"/>
      <protection locked="0"/>
    </xf>
    <xf numFmtId="49" fontId="0" fillId="3" borderId="16" xfId="0" applyNumberFormat="1" applyFill="1" applyBorder="1" applyAlignment="1" applyProtection="1">
      <alignment horizontal="left" vertical="center" wrapText="1"/>
      <protection locked="0"/>
    </xf>
    <xf numFmtId="49" fontId="0" fillId="3" borderId="14" xfId="0" applyNumberFormat="1" applyFill="1" applyBorder="1" applyAlignment="1" applyProtection="1">
      <alignment horizontal="left" vertical="center" wrapText="1"/>
      <protection locked="0"/>
    </xf>
    <xf numFmtId="49" fontId="0" fillId="3" borderId="17" xfId="0" applyNumberFormat="1" applyFill="1" applyBorder="1" applyAlignment="1" applyProtection="1">
      <alignment horizontal="left" vertical="center" wrapText="1"/>
      <protection locked="0"/>
    </xf>
    <xf numFmtId="0" fontId="41" fillId="0" borderId="7" xfId="0" applyFont="1" applyBorder="1" applyAlignment="1">
      <alignment horizontal="right" vertical="center" wrapText="1"/>
    </xf>
    <xf numFmtId="0" fontId="41" fillId="0" borderId="8" xfId="0" applyFont="1" applyBorder="1" applyAlignment="1">
      <alignment horizontal="right" vertical="center" wrapText="1"/>
    </xf>
    <xf numFmtId="0" fontId="41" fillId="0" borderId="5" xfId="0" applyFont="1" applyBorder="1" applyAlignment="1">
      <alignment horizontal="right" vertical="center" wrapText="1"/>
    </xf>
    <xf numFmtId="42" fontId="21" fillId="0" borderId="23" xfId="0" applyNumberFormat="1" applyFont="1" applyBorder="1" applyAlignment="1">
      <alignment horizontal="right" vertical="center"/>
    </xf>
    <xf numFmtId="42" fontId="21" fillId="0" borderId="30" xfId="0" applyNumberFormat="1" applyFont="1" applyBorder="1" applyAlignment="1">
      <alignment horizontal="right" vertical="center"/>
    </xf>
    <xf numFmtId="49" fontId="13" fillId="3" borderId="21" xfId="0" applyNumberFormat="1" applyFont="1" applyFill="1" applyBorder="1" applyAlignment="1" applyProtection="1">
      <alignment horizontal="left" vertical="center" wrapText="1"/>
      <protection locked="0"/>
    </xf>
    <xf numFmtId="49" fontId="13" fillId="3" borderId="28" xfId="0" applyNumberFormat="1" applyFont="1" applyFill="1" applyBorder="1" applyAlignment="1" applyProtection="1">
      <alignment horizontal="left" vertical="center" wrapText="1"/>
      <protection locked="0"/>
    </xf>
    <xf numFmtId="49" fontId="13" fillId="3" borderId="16" xfId="0" applyNumberFormat="1" applyFont="1" applyFill="1" applyBorder="1" applyAlignment="1" applyProtection="1">
      <alignment horizontal="left" vertical="center" wrapText="1"/>
      <protection locked="0"/>
    </xf>
    <xf numFmtId="49" fontId="13" fillId="3" borderId="17" xfId="0" applyNumberFormat="1" applyFont="1" applyFill="1" applyBorder="1" applyAlignment="1" applyProtection="1">
      <alignment horizontal="left" vertical="center" wrapText="1"/>
      <protection locked="0"/>
    </xf>
    <xf numFmtId="49" fontId="0" fillId="3" borderId="21" xfId="0" applyNumberFormat="1" applyFill="1" applyBorder="1" applyAlignment="1" applyProtection="1">
      <alignment horizontal="left" vertical="center" wrapText="1"/>
      <protection locked="0"/>
    </xf>
    <xf numFmtId="49" fontId="0" fillId="3" borderId="22" xfId="0" applyNumberFormat="1" applyFill="1" applyBorder="1" applyAlignment="1" applyProtection="1">
      <alignment horizontal="left" vertical="center" wrapText="1"/>
      <protection locked="0"/>
    </xf>
    <xf numFmtId="49" fontId="0" fillId="3" borderId="28" xfId="0" applyNumberFormat="1" applyFill="1" applyBorder="1" applyAlignment="1" applyProtection="1">
      <alignment horizontal="left" vertical="center" wrapText="1"/>
      <protection locked="0"/>
    </xf>
    <xf numFmtId="166" fontId="28" fillId="0" borderId="23" xfId="0" applyNumberFormat="1" applyFont="1" applyBorder="1" applyAlignment="1">
      <alignment horizontal="center" vertical="center"/>
    </xf>
    <xf numFmtId="166" fontId="28" fillId="0" borderId="30" xfId="0" applyNumberFormat="1" applyFont="1" applyBorder="1" applyAlignment="1">
      <alignment horizontal="center" vertical="center"/>
    </xf>
    <xf numFmtId="42" fontId="21" fillId="3" borderId="21" xfId="0" applyNumberFormat="1" applyFont="1" applyFill="1" applyBorder="1" applyAlignment="1" applyProtection="1">
      <alignment horizontal="right" vertical="center"/>
      <protection locked="0"/>
    </xf>
    <xf numFmtId="42" fontId="21" fillId="3" borderId="28" xfId="0" applyNumberFormat="1" applyFont="1" applyFill="1" applyBorder="1" applyAlignment="1" applyProtection="1">
      <alignment horizontal="right" vertical="center"/>
      <protection locked="0"/>
    </xf>
    <xf numFmtId="0" fontId="5" fillId="0" borderId="37" xfId="0" applyFont="1" applyBorder="1" applyAlignment="1">
      <alignment horizontal="right" vertical="center" wrapText="1"/>
    </xf>
    <xf numFmtId="0" fontId="9" fillId="0" borderId="37" xfId="0" applyFont="1" applyBorder="1" applyAlignment="1">
      <alignment horizontal="right" vertical="center" wrapText="1"/>
    </xf>
    <xf numFmtId="0" fontId="42" fillId="0" borderId="32" xfId="0" applyFont="1" applyBorder="1" applyAlignment="1">
      <alignment horizontal="center" vertical="center" wrapText="1"/>
    </xf>
    <xf numFmtId="0" fontId="42" fillId="0" borderId="20" xfId="0" applyFont="1" applyBorder="1" applyAlignment="1">
      <alignment horizontal="center" vertical="center" wrapText="1"/>
    </xf>
    <xf numFmtId="0" fontId="42" fillId="0" borderId="13" xfId="0" applyFont="1" applyBorder="1" applyAlignment="1">
      <alignment horizontal="center" vertical="center" wrapText="1"/>
    </xf>
    <xf numFmtId="0" fontId="43" fillId="0" borderId="13" xfId="0" applyFont="1" applyBorder="1" applyAlignment="1">
      <alignment vertical="center" wrapText="1"/>
    </xf>
    <xf numFmtId="0" fontId="43" fillId="0" borderId="20" xfId="0" applyFont="1" applyBorder="1" applyAlignment="1">
      <alignment horizontal="center" vertical="center" wrapText="1"/>
    </xf>
    <xf numFmtId="49" fontId="31" fillId="3" borderId="21" xfId="0" applyNumberFormat="1" applyFont="1" applyFill="1" applyBorder="1" applyAlignment="1" applyProtection="1">
      <alignment horizontal="left" vertical="center" wrapText="1"/>
      <protection locked="0"/>
    </xf>
    <xf numFmtId="49" fontId="31" fillId="3" borderId="22" xfId="0" applyNumberFormat="1" applyFont="1" applyFill="1" applyBorder="1" applyAlignment="1" applyProtection="1">
      <alignment horizontal="left" vertical="center" wrapText="1"/>
      <protection locked="0"/>
    </xf>
    <xf numFmtId="0" fontId="9" fillId="0" borderId="12" xfId="0" applyFont="1" applyBorder="1" applyAlignment="1">
      <alignment horizontal="right" vertical="center" wrapText="1"/>
    </xf>
    <xf numFmtId="0" fontId="42" fillId="0" borderId="35" xfId="0" applyFont="1" applyBorder="1" applyAlignment="1">
      <alignment horizontal="center" vertical="center" wrapText="1"/>
    </xf>
    <xf numFmtId="0" fontId="42" fillId="0" borderId="3" xfId="0" applyFont="1" applyBorder="1" applyAlignment="1">
      <alignment horizontal="center" vertical="center" wrapText="1"/>
    </xf>
    <xf numFmtId="0" fontId="42" fillId="0" borderId="0" xfId="0" applyFont="1" applyAlignment="1">
      <alignment horizontal="center" vertical="center" wrapText="1"/>
    </xf>
    <xf numFmtId="0" fontId="42" fillId="0" borderId="7" xfId="0" applyFont="1" applyBorder="1" applyAlignment="1">
      <alignment horizontal="center" vertical="center" wrapText="1"/>
    </xf>
    <xf numFmtId="0" fontId="42" fillId="0" borderId="8" xfId="0" applyFont="1" applyBorder="1" applyAlignment="1">
      <alignment horizontal="center" vertical="center" wrapText="1"/>
    </xf>
    <xf numFmtId="0" fontId="7" fillId="0" borderId="9" xfId="0" applyFont="1" applyBorder="1" applyAlignment="1">
      <alignment horizontal="left"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42" fillId="0" borderId="4" xfId="0" applyFont="1" applyBorder="1" applyAlignment="1">
      <alignment horizontal="center" vertical="center" wrapText="1"/>
    </xf>
    <xf numFmtId="0" fontId="42" fillId="0" borderId="5" xfId="0" applyFont="1" applyBorder="1" applyAlignment="1">
      <alignment horizontal="center" vertical="center" wrapText="1"/>
    </xf>
    <xf numFmtId="49" fontId="31" fillId="0" borderId="21" xfId="0" applyNumberFormat="1" applyFont="1" applyBorder="1" applyAlignment="1" applyProtection="1">
      <alignment horizontal="left" vertical="center" wrapText="1"/>
      <protection locked="0"/>
    </xf>
    <xf numFmtId="49" fontId="31" fillId="0" borderId="22" xfId="0" applyNumberFormat="1" applyFont="1" applyBorder="1" applyAlignment="1" applyProtection="1">
      <alignment horizontal="left" vertical="center" wrapText="1"/>
      <protection locked="0"/>
    </xf>
    <xf numFmtId="0" fontId="42" fillId="0" borderId="11" xfId="0" applyFont="1" applyBorder="1" applyAlignment="1">
      <alignment horizontal="center" vertical="center" wrapText="1"/>
    </xf>
    <xf numFmtId="0" fontId="42" fillId="0" borderId="10" xfId="0" applyFont="1" applyBorder="1" applyAlignment="1">
      <alignment horizontal="center" vertical="center" wrapText="1"/>
    </xf>
    <xf numFmtId="0" fontId="21" fillId="0" borderId="16" xfId="0" applyFont="1" applyBorder="1" applyAlignment="1">
      <alignment horizontal="left" vertical="center"/>
    </xf>
    <xf numFmtId="0" fontId="21" fillId="0" borderId="14" xfId="0" applyFont="1" applyBorder="1" applyAlignment="1">
      <alignment horizontal="left" vertical="center"/>
    </xf>
    <xf numFmtId="0" fontId="21" fillId="0" borderId="17" xfId="0" applyFont="1" applyBorder="1" applyAlignment="1">
      <alignment horizontal="left" vertical="center"/>
    </xf>
    <xf numFmtId="0" fontId="41" fillId="0" borderId="9" xfId="0" applyFont="1" applyBorder="1" applyAlignment="1">
      <alignment horizontal="right" vertical="center" wrapText="1"/>
    </xf>
    <xf numFmtId="0" fontId="41" fillId="0" borderId="12" xfId="0" applyFont="1" applyBorder="1" applyAlignment="1">
      <alignment horizontal="right" vertical="center" wrapText="1"/>
    </xf>
    <xf numFmtId="0" fontId="41" fillId="0" borderId="13" xfId="0" applyFont="1" applyBorder="1" applyAlignment="1">
      <alignment horizontal="right" vertical="center" wrapText="1"/>
    </xf>
    <xf numFmtId="0" fontId="21" fillId="3" borderId="14" xfId="0" applyFont="1" applyFill="1" applyBorder="1" applyAlignment="1" applyProtection="1">
      <alignment horizontal="left" vertical="center" wrapText="1"/>
      <protection locked="0"/>
    </xf>
    <xf numFmtId="0" fontId="21" fillId="3" borderId="17" xfId="0" applyFont="1" applyFill="1" applyBorder="1" applyAlignment="1" applyProtection="1">
      <alignment horizontal="left" vertical="center" wrapText="1"/>
      <protection locked="0"/>
    </xf>
    <xf numFmtId="0" fontId="41" fillId="0" borderId="23" xfId="0" applyFont="1" applyBorder="1" applyAlignment="1">
      <alignment horizontal="right" vertical="center" wrapText="1"/>
    </xf>
    <xf numFmtId="0" fontId="41" fillId="0" borderId="37" xfId="0" applyFont="1" applyBorder="1" applyAlignment="1">
      <alignment horizontal="right" vertical="center" wrapText="1"/>
    </xf>
    <xf numFmtId="0" fontId="41" fillId="0" borderId="30" xfId="0" applyFont="1" applyBorder="1" applyAlignment="1">
      <alignment horizontal="right" vertical="center" wrapText="1"/>
    </xf>
    <xf numFmtId="0" fontId="31" fillId="0" borderId="10" xfId="0" applyFont="1" applyBorder="1" applyAlignment="1">
      <alignment horizontal="left" wrapText="1"/>
    </xf>
    <xf numFmtId="0" fontId="43" fillId="0" borderId="10" xfId="0" applyFont="1" applyBorder="1" applyAlignment="1">
      <alignment horizontal="left" wrapText="1"/>
    </xf>
    <xf numFmtId="41" fontId="57" fillId="0" borderId="23" xfId="0" applyNumberFormat="1" applyFont="1" applyBorder="1" applyAlignment="1">
      <alignment horizontal="right" vertical="center"/>
    </xf>
    <xf numFmtId="41" fontId="57" fillId="0" borderId="30" xfId="0" applyNumberFormat="1" applyFont="1" applyBorder="1" applyAlignment="1">
      <alignment horizontal="right" vertical="center"/>
    </xf>
    <xf numFmtId="166" fontId="13" fillId="0" borderId="21" xfId="0" applyNumberFormat="1" applyFont="1" applyBorder="1" applyAlignment="1">
      <alignment horizontal="center" vertical="center"/>
    </xf>
    <xf numFmtId="166" fontId="13" fillId="0" borderId="28" xfId="0" applyNumberFormat="1" applyFont="1" applyBorder="1" applyAlignment="1">
      <alignment horizontal="center" vertical="center"/>
    </xf>
    <xf numFmtId="41" fontId="21" fillId="0" borderId="9" xfId="0" applyNumberFormat="1" applyFont="1" applyBorder="1" applyAlignment="1">
      <alignment horizontal="right" vertical="center"/>
    </xf>
    <xf numFmtId="41" fontId="21" fillId="0" borderId="13" xfId="0" applyNumberFormat="1" applyFont="1" applyBorder="1" applyAlignment="1">
      <alignment horizontal="right" vertical="center"/>
    </xf>
    <xf numFmtId="41" fontId="61" fillId="0" borderId="23" xfId="0" applyNumberFormat="1" applyFont="1" applyBorder="1" applyAlignment="1">
      <alignment horizontal="right" vertical="center"/>
    </xf>
    <xf numFmtId="41" fontId="61" fillId="0" borderId="30" xfId="0" applyNumberFormat="1" applyFont="1" applyBorder="1" applyAlignment="1">
      <alignment horizontal="right" vertical="center"/>
    </xf>
    <xf numFmtId="0" fontId="11" fillId="0" borderId="21" xfId="0" applyFont="1" applyBorder="1" applyAlignment="1">
      <alignment horizontal="left" vertical="center" wrapText="1"/>
    </xf>
    <xf numFmtId="0" fontId="11" fillId="0" borderId="22" xfId="0" applyFont="1" applyBorder="1" applyAlignment="1">
      <alignment horizontal="left" vertical="center" wrapText="1"/>
    </xf>
    <xf numFmtId="0" fontId="11" fillId="0" borderId="28" xfId="0" applyFont="1" applyBorder="1" applyAlignment="1">
      <alignment horizontal="left" vertical="center" wrapText="1"/>
    </xf>
    <xf numFmtId="49" fontId="21" fillId="0" borderId="14" xfId="0" applyNumberFormat="1" applyFont="1" applyBorder="1" applyAlignment="1">
      <alignment horizontal="center" vertical="center"/>
    </xf>
    <xf numFmtId="49" fontId="21" fillId="0" borderId="17" xfId="0" applyNumberFormat="1" applyFont="1" applyBorder="1" applyAlignment="1">
      <alignment horizontal="center" vertical="center"/>
    </xf>
    <xf numFmtId="49" fontId="21" fillId="3" borderId="16" xfId="0" applyNumberFormat="1" applyFont="1" applyFill="1" applyBorder="1" applyAlignment="1" applyProtection="1">
      <alignment horizontal="center" vertical="center"/>
      <protection locked="0"/>
    </xf>
    <xf numFmtId="49" fontId="21" fillId="3" borderId="14" xfId="0" applyNumberFormat="1" applyFont="1" applyFill="1" applyBorder="1" applyAlignment="1" applyProtection="1">
      <alignment horizontal="center" vertical="center"/>
      <protection locked="0"/>
    </xf>
    <xf numFmtId="169" fontId="21" fillId="0" borderId="16" xfId="0" applyNumberFormat="1" applyFont="1" applyBorder="1" applyAlignment="1">
      <alignment horizontal="left" vertical="center"/>
    </xf>
    <xf numFmtId="169" fontId="21" fillId="0" borderId="17" xfId="0" applyNumberFormat="1" applyFont="1" applyBorder="1" applyAlignment="1">
      <alignment horizontal="left" vertical="center"/>
    </xf>
    <xf numFmtId="49" fontId="31" fillId="3" borderId="12" xfId="0" applyNumberFormat="1" applyFont="1" applyFill="1" applyBorder="1" applyAlignment="1" applyProtection="1">
      <alignment horizontal="left" vertical="center"/>
      <protection locked="0"/>
    </xf>
    <xf numFmtId="49" fontId="31" fillId="3" borderId="13" xfId="0" applyNumberFormat="1" applyFont="1" applyFill="1" applyBorder="1" applyAlignment="1" applyProtection="1">
      <alignment horizontal="left" vertical="center"/>
      <protection locked="0"/>
    </xf>
    <xf numFmtId="169" fontId="21" fillId="3" borderId="16" xfId="0" applyNumberFormat="1" applyFont="1" applyFill="1" applyBorder="1" applyAlignment="1" applyProtection="1">
      <alignment horizontal="left" vertical="center"/>
      <protection locked="0"/>
    </xf>
    <xf numFmtId="169" fontId="21" fillId="3" borderId="17" xfId="0" applyNumberFormat="1" applyFont="1" applyFill="1" applyBorder="1" applyAlignment="1" applyProtection="1">
      <alignment horizontal="left" vertical="center"/>
      <protection locked="0"/>
    </xf>
    <xf numFmtId="0" fontId="46" fillId="0" borderId="9" xfId="0" applyFont="1" applyBorder="1" applyAlignment="1">
      <alignment horizontal="left" vertical="center" wrapText="1"/>
    </xf>
    <xf numFmtId="0" fontId="46" fillId="0" borderId="12" xfId="0" applyFont="1" applyBorder="1" applyAlignment="1">
      <alignment horizontal="left" vertical="center" wrapText="1"/>
    </xf>
    <xf numFmtId="0" fontId="46" fillId="0" borderId="13" xfId="0" applyFont="1" applyBorder="1" applyAlignment="1">
      <alignment horizontal="left" vertical="center" wrapText="1"/>
    </xf>
    <xf numFmtId="49" fontId="13" fillId="3" borderId="14" xfId="0" applyNumberFormat="1" applyFont="1" applyFill="1" applyBorder="1" applyAlignment="1" applyProtection="1">
      <alignment horizontal="left" vertical="center"/>
      <protection locked="0"/>
    </xf>
    <xf numFmtId="49" fontId="21" fillId="3" borderId="14" xfId="0" applyNumberFormat="1" applyFont="1" applyFill="1" applyBorder="1" applyAlignment="1" applyProtection="1">
      <alignment horizontal="left" vertical="center"/>
      <protection locked="0"/>
    </xf>
    <xf numFmtId="49" fontId="21" fillId="3" borderId="17" xfId="0" applyNumberFormat="1" applyFont="1" applyFill="1" applyBorder="1" applyAlignment="1" applyProtection="1">
      <alignment horizontal="left" vertical="center"/>
      <protection locked="0"/>
    </xf>
    <xf numFmtId="49" fontId="13" fillId="3" borderId="21" xfId="0" applyNumberFormat="1" applyFont="1" applyFill="1" applyBorder="1" applyAlignment="1" applyProtection="1">
      <alignment horizontal="left" vertical="center"/>
      <protection locked="0"/>
    </xf>
    <xf numFmtId="49" fontId="13" fillId="3" borderId="22" xfId="0" applyNumberFormat="1" applyFont="1" applyFill="1" applyBorder="1" applyAlignment="1" applyProtection="1">
      <alignment horizontal="left" vertical="center"/>
      <protection locked="0"/>
    </xf>
    <xf numFmtId="0" fontId="31" fillId="0" borderId="12" xfId="0" applyFont="1" applyBorder="1" applyAlignment="1">
      <alignment horizontal="left" vertical="center"/>
    </xf>
    <xf numFmtId="0" fontId="11" fillId="0" borderId="12" xfId="0" applyFont="1" applyBorder="1" applyAlignment="1">
      <alignment horizontal="center" vertical="top"/>
    </xf>
    <xf numFmtId="0" fontId="11" fillId="0" borderId="13" xfId="0" applyFont="1" applyBorder="1" applyAlignment="1">
      <alignment horizontal="center" vertical="top"/>
    </xf>
    <xf numFmtId="0" fontId="45" fillId="0" borderId="9" xfId="0" applyFont="1" applyBorder="1" applyAlignment="1">
      <alignment horizontal="left" vertical="center" wrapText="1"/>
    </xf>
    <xf numFmtId="0" fontId="45" fillId="0" borderId="12" xfId="0" applyFont="1" applyBorder="1" applyAlignment="1">
      <alignment horizontal="left" vertical="center" wrapText="1"/>
    </xf>
    <xf numFmtId="0" fontId="45" fillId="0" borderId="13" xfId="0" applyFont="1" applyBorder="1" applyAlignment="1">
      <alignment horizontal="left" vertical="center" wrapText="1"/>
    </xf>
    <xf numFmtId="0" fontId="0" fillId="0" borderId="12" xfId="0" applyBorder="1" applyAlignment="1">
      <alignment horizontal="center" vertical="top"/>
    </xf>
    <xf numFmtId="0" fontId="0" fillId="0" borderId="13" xfId="0" applyBorder="1" applyAlignment="1">
      <alignment horizontal="center" vertical="top"/>
    </xf>
    <xf numFmtId="0" fontId="31" fillId="0" borderId="9" xfId="0" applyFont="1" applyBorder="1" applyAlignment="1">
      <alignment horizontal="right" vertical="center"/>
    </xf>
    <xf numFmtId="0" fontId="31" fillId="0" borderId="12" xfId="0" applyFont="1" applyBorder="1" applyAlignment="1">
      <alignment horizontal="right" vertical="center"/>
    </xf>
    <xf numFmtId="169" fontId="21" fillId="3" borderId="21" xfId="0" applyNumberFormat="1" applyFont="1" applyFill="1" applyBorder="1" applyAlignment="1" applyProtection="1">
      <alignment horizontal="left" vertical="center"/>
      <protection locked="0"/>
    </xf>
    <xf numFmtId="169" fontId="21" fillId="3" borderId="28" xfId="0" applyNumberFormat="1" applyFont="1" applyFill="1" applyBorder="1" applyAlignment="1" applyProtection="1">
      <alignment horizontal="left" vertical="center"/>
      <protection locked="0"/>
    </xf>
    <xf numFmtId="49" fontId="13" fillId="3" borderId="28" xfId="0" applyNumberFormat="1" applyFont="1" applyFill="1" applyBorder="1" applyAlignment="1" applyProtection="1">
      <alignment horizontal="left" vertical="center"/>
      <protection locked="0"/>
    </xf>
    <xf numFmtId="49" fontId="13" fillId="3" borderId="16" xfId="0" applyNumberFormat="1" applyFont="1" applyFill="1" applyBorder="1" applyAlignment="1" applyProtection="1">
      <alignment horizontal="left" vertical="center"/>
      <protection locked="0"/>
    </xf>
    <xf numFmtId="49" fontId="13" fillId="3" borderId="17" xfId="0" applyNumberFormat="1" applyFont="1" applyFill="1" applyBorder="1" applyAlignment="1" applyProtection="1">
      <alignment horizontal="left" vertical="center"/>
      <protection locked="0"/>
    </xf>
    <xf numFmtId="169" fontId="21" fillId="3" borderId="9" xfId="0" applyNumberFormat="1" applyFont="1" applyFill="1" applyBorder="1" applyAlignment="1" applyProtection="1">
      <alignment horizontal="left" vertical="center"/>
      <protection locked="0"/>
    </xf>
    <xf numFmtId="169" fontId="21" fillId="3" borderId="13" xfId="0" applyNumberFormat="1" applyFont="1" applyFill="1" applyBorder="1" applyAlignment="1" applyProtection="1">
      <alignment horizontal="left" vertical="center"/>
      <protection locked="0"/>
    </xf>
    <xf numFmtId="0" fontId="7" fillId="0" borderId="12" xfId="0" applyFont="1" applyBorder="1" applyAlignment="1">
      <alignment horizontal="center" vertical="top"/>
    </xf>
    <xf numFmtId="40" fontId="23" fillId="0" borderId="11" xfId="0" applyNumberFormat="1" applyFont="1" applyBorder="1" applyAlignment="1">
      <alignment horizontal="center" wrapText="1"/>
    </xf>
    <xf numFmtId="40" fontId="23" fillId="0" borderId="10" xfId="0" applyNumberFormat="1" applyFont="1" applyBorder="1" applyAlignment="1">
      <alignment horizontal="center" wrapText="1"/>
    </xf>
    <xf numFmtId="40" fontId="23" fillId="0" borderId="6" xfId="0" applyNumberFormat="1" applyFont="1" applyBorder="1" applyAlignment="1">
      <alignment horizontal="center" wrapText="1"/>
    </xf>
    <xf numFmtId="0" fontId="17" fillId="0" borderId="10" xfId="0" applyFont="1" applyBorder="1" applyAlignment="1">
      <alignment horizontal="center" vertical="center"/>
    </xf>
    <xf numFmtId="0" fontId="23" fillId="0" borderId="3" xfId="0" applyFont="1" applyBorder="1" applyAlignment="1">
      <alignment horizontal="left" vertical="top"/>
    </xf>
    <xf numFmtId="0" fontId="23" fillId="0" borderId="0" xfId="0" applyFont="1" applyAlignment="1">
      <alignment horizontal="left" vertical="top"/>
    </xf>
    <xf numFmtId="0" fontId="42" fillId="7" borderId="9" xfId="0" applyFont="1" applyFill="1" applyBorder="1" applyAlignment="1">
      <alignment horizontal="left" vertical="top"/>
    </xf>
    <xf numFmtId="0" fontId="0" fillId="0" borderId="13" xfId="0" applyBorder="1">
      <alignment vertical="top"/>
    </xf>
    <xf numFmtId="0" fontId="42" fillId="8" borderId="9" xfId="0" applyFont="1" applyFill="1" applyBorder="1" applyAlignment="1">
      <alignment horizontal="center" vertical="top"/>
    </xf>
    <xf numFmtId="0" fontId="42" fillId="8" borderId="12" xfId="0" applyFont="1" applyFill="1" applyBorder="1" applyAlignment="1">
      <alignment horizontal="center" vertical="top"/>
    </xf>
    <xf numFmtId="0" fontId="42" fillId="8" borderId="13" xfId="0" applyFont="1" applyFill="1" applyBorder="1" applyAlignment="1">
      <alignment horizontal="center" vertical="top"/>
    </xf>
    <xf numFmtId="0" fontId="79" fillId="0" borderId="9" xfId="0" applyFont="1" applyBorder="1" applyAlignment="1">
      <alignment horizontal="center" vertical="top"/>
    </xf>
    <xf numFmtId="0" fontId="79" fillId="0" borderId="12" xfId="0" applyFont="1" applyBorder="1" applyAlignment="1">
      <alignment horizontal="center" vertical="top"/>
    </xf>
    <xf numFmtId="0" fontId="79" fillId="0" borderId="13" xfId="0" applyFont="1" applyBorder="1" applyAlignment="1">
      <alignment horizontal="center" vertical="top"/>
    </xf>
    <xf numFmtId="8" fontId="81" fillId="4" borderId="3" xfId="0" applyNumberFormat="1" applyFont="1" applyFill="1" applyBorder="1" applyAlignment="1">
      <alignment horizontal="center"/>
    </xf>
    <xf numFmtId="8" fontId="81" fillId="4" borderId="0" xfId="0" applyNumberFormat="1" applyFont="1" applyFill="1" applyAlignment="1">
      <alignment horizontal="center"/>
    </xf>
    <xf numFmtId="8" fontId="81" fillId="4" borderId="4" xfId="0" applyNumberFormat="1" applyFont="1" applyFill="1" applyBorder="1" applyAlignment="1">
      <alignment horizontal="center"/>
    </xf>
    <xf numFmtId="8" fontId="81" fillId="4" borderId="7" xfId="0" applyNumberFormat="1" applyFont="1" applyFill="1" applyBorder="1" applyAlignment="1">
      <alignment horizontal="center"/>
    </xf>
    <xf numFmtId="8" fontId="81" fillId="4" borderId="8" xfId="0" applyNumberFormat="1" applyFont="1" applyFill="1" applyBorder="1" applyAlignment="1">
      <alignment horizontal="center"/>
    </xf>
    <xf numFmtId="8" fontId="81" fillId="4" borderId="5" xfId="0" applyNumberFormat="1" applyFont="1" applyFill="1" applyBorder="1" applyAlignment="1">
      <alignment horizontal="center"/>
    </xf>
    <xf numFmtId="6" fontId="11" fillId="0" borderId="9" xfId="0" applyNumberFormat="1" applyFont="1" applyBorder="1" applyAlignment="1">
      <alignment horizontal="center" vertical="center"/>
    </xf>
    <xf numFmtId="6" fontId="11" fillId="0" borderId="12" xfId="0" applyNumberFormat="1" applyFont="1" applyBorder="1" applyAlignment="1">
      <alignment horizontal="center" vertical="center"/>
    </xf>
    <xf numFmtId="6" fontId="11" fillId="0" borderId="13" xfId="0" applyNumberFormat="1" applyFont="1" applyBorder="1" applyAlignment="1">
      <alignment horizontal="center" vertical="center"/>
    </xf>
    <xf numFmtId="40" fontId="23" fillId="0" borderId="3" xfId="0" applyNumberFormat="1" applyFont="1" applyBorder="1" applyAlignment="1">
      <alignment horizontal="center" wrapText="1"/>
    </xf>
    <xf numFmtId="40" fontId="23" fillId="0" borderId="0" xfId="0" applyNumberFormat="1" applyFont="1" applyAlignment="1">
      <alignment horizontal="center" wrapText="1"/>
    </xf>
    <xf numFmtId="40" fontId="23" fillId="0" borderId="4" xfId="0" applyNumberFormat="1" applyFont="1" applyBorder="1" applyAlignment="1">
      <alignment horizontal="center" wrapText="1"/>
    </xf>
    <xf numFmtId="9" fontId="25" fillId="0" borderId="3" xfId="0" applyNumberFormat="1" applyFont="1" applyBorder="1" applyAlignment="1">
      <alignment horizontal="center" vertical="center" wrapText="1"/>
    </xf>
    <xf numFmtId="9" fontId="25" fillId="0" borderId="0" xfId="0" applyNumberFormat="1" applyFont="1" applyAlignment="1">
      <alignment horizontal="center" vertical="center" wrapText="1"/>
    </xf>
    <xf numFmtId="9" fontId="25" fillId="0" borderId="4" xfId="0" applyNumberFormat="1" applyFont="1" applyBorder="1" applyAlignment="1">
      <alignment horizontal="center" vertical="center" wrapText="1"/>
    </xf>
    <xf numFmtId="9" fontId="25" fillId="0" borderId="7" xfId="0" applyNumberFormat="1" applyFont="1" applyBorder="1" applyAlignment="1">
      <alignment horizontal="center" vertical="center" wrapText="1"/>
    </xf>
    <xf numFmtId="9" fontId="25" fillId="0" borderId="8" xfId="0" applyNumberFormat="1" applyFont="1" applyBorder="1" applyAlignment="1">
      <alignment horizontal="center" vertical="center" wrapText="1"/>
    </xf>
    <xf numFmtId="9" fontId="25" fillId="0" borderId="5" xfId="0" applyNumberFormat="1" applyFont="1" applyBorder="1" applyAlignment="1">
      <alignment horizontal="center" vertical="center" wrapText="1"/>
    </xf>
    <xf numFmtId="0" fontId="23" fillId="4" borderId="11" xfId="0" applyFont="1" applyFill="1" applyBorder="1" applyAlignment="1">
      <alignment horizontal="center"/>
    </xf>
    <xf numFmtId="0" fontId="23" fillId="4" borderId="10" xfId="0" applyFont="1" applyFill="1" applyBorder="1" applyAlignment="1">
      <alignment horizontal="center"/>
    </xf>
    <xf numFmtId="0" fontId="23" fillId="4" borderId="6" xfId="0" applyFont="1" applyFill="1" applyBorder="1" applyAlignment="1">
      <alignment horizontal="center"/>
    </xf>
    <xf numFmtId="0" fontId="53" fillId="0" borderId="2" xfId="0" applyFont="1" applyBorder="1" applyAlignment="1">
      <alignment horizontal="center" vertical="center" textRotation="90"/>
    </xf>
    <xf numFmtId="0" fontId="0" fillId="0" borderId="2" xfId="0" applyBorder="1">
      <alignment vertical="top"/>
    </xf>
    <xf numFmtId="41" fontId="54" fillId="0" borderId="10" xfId="0" applyNumberFormat="1" applyFont="1" applyBorder="1" applyAlignment="1">
      <alignment vertical="justify"/>
    </xf>
    <xf numFmtId="41" fontId="54" fillId="0" borderId="15" xfId="0" applyNumberFormat="1" applyFont="1" applyBorder="1" applyAlignment="1">
      <alignment vertical="justify"/>
    </xf>
    <xf numFmtId="0" fontId="53" fillId="0" borderId="35" xfId="0" applyFont="1" applyBorder="1" applyAlignment="1">
      <alignment horizontal="center" vertical="center" textRotation="90"/>
    </xf>
    <xf numFmtId="0" fontId="53" fillId="0" borderId="20" xfId="0" applyFont="1" applyBorder="1" applyAlignment="1">
      <alignment horizontal="center" vertical="center" textRotation="90"/>
    </xf>
    <xf numFmtId="41" fontId="53" fillId="0" borderId="9" xfId="0" applyNumberFormat="1" applyFont="1" applyBorder="1" applyAlignment="1">
      <alignment horizontal="center"/>
    </xf>
    <xf numFmtId="41" fontId="67" fillId="0" borderId="12" xfId="0" applyNumberFormat="1" applyFont="1" applyBorder="1" applyAlignment="1">
      <alignment horizontal="center"/>
    </xf>
    <xf numFmtId="41" fontId="67" fillId="0" borderId="13" xfId="0" applyNumberFormat="1" applyFont="1" applyBorder="1" applyAlignment="1">
      <alignment horizontal="center"/>
    </xf>
    <xf numFmtId="0" fontId="54" fillId="0" borderId="0" xfId="0" applyFont="1" applyAlignment="1">
      <alignment horizontal="center" vertical="center" wrapText="1"/>
    </xf>
    <xf numFmtId="0" fontId="54" fillId="0" borderId="8" xfId="0" applyFont="1" applyBorder="1" applyAlignment="1">
      <alignment horizontal="center" vertical="center" wrapText="1"/>
    </xf>
    <xf numFmtId="0" fontId="65" fillId="0" borderId="19" xfId="0" applyFont="1" applyBorder="1" applyAlignment="1">
      <alignment horizontal="center" vertical="top" wrapText="1"/>
    </xf>
    <xf numFmtId="0" fontId="65" fillId="0" borderId="15" xfId="0" applyFont="1" applyBorder="1" applyAlignment="1">
      <alignment horizontal="center" vertical="top" wrapText="1"/>
    </xf>
    <xf numFmtId="41" fontId="67" fillId="0" borderId="9" xfId="0" applyNumberFormat="1" applyFont="1" applyBorder="1" applyAlignment="1">
      <alignment horizontal="center"/>
    </xf>
    <xf numFmtId="0" fontId="0" fillId="0" borderId="15" xfId="0" applyBorder="1">
      <alignment vertical="top"/>
    </xf>
    <xf numFmtId="0" fontId="64" fillId="0" borderId="19" xfId="0" applyFont="1" applyBorder="1" applyAlignment="1">
      <alignment horizontal="center" vertical="top" wrapText="1"/>
    </xf>
    <xf numFmtId="0" fontId="53" fillId="0" borderId="32" xfId="0" applyFont="1" applyBorder="1" applyAlignment="1">
      <alignment vertical="center" textRotation="90"/>
    </xf>
    <xf numFmtId="0" fontId="53" fillId="0" borderId="35" xfId="0" applyFont="1" applyBorder="1" applyAlignment="1">
      <alignment vertical="center" textRotation="90"/>
    </xf>
    <xf numFmtId="0" fontId="53" fillId="0" borderId="20" xfId="0" applyFont="1" applyBorder="1" applyAlignment="1">
      <alignment vertical="center" textRotation="90"/>
    </xf>
    <xf numFmtId="0" fontId="53" fillId="0" borderId="2" xfId="0" applyFont="1" applyBorder="1" applyAlignment="1">
      <alignment vertical="center" textRotation="90"/>
    </xf>
    <xf numFmtId="0" fontId="0" fillId="0" borderId="2" xfId="0" applyBorder="1" applyAlignment="1">
      <alignment vertical="center" textRotation="90"/>
    </xf>
    <xf numFmtId="0" fontId="52" fillId="0" borderId="9" xfId="0" applyFont="1" applyBorder="1" applyAlignment="1">
      <alignment horizontal="center" vertical="center" wrapText="1"/>
    </xf>
    <xf numFmtId="0" fontId="52" fillId="0" borderId="12" xfId="0" applyFont="1" applyBorder="1" applyAlignment="1">
      <alignment horizontal="center" vertical="center" wrapText="1"/>
    </xf>
    <xf numFmtId="0" fontId="52" fillId="0" borderId="13" xfId="0" applyFont="1" applyBorder="1" applyAlignment="1">
      <alignment horizontal="center" vertical="center" wrapText="1"/>
    </xf>
    <xf numFmtId="0" fontId="0" fillId="0" borderId="22" xfId="0" applyBorder="1" applyAlignment="1">
      <alignment horizontal="left" vertical="top"/>
    </xf>
    <xf numFmtId="0" fontId="68" fillId="0" borderId="10" xfId="0" applyFont="1" applyBorder="1" applyAlignment="1">
      <alignment horizontal="left" vertical="top"/>
    </xf>
    <xf numFmtId="0" fontId="0" fillId="0" borderId="19" xfId="0" applyBorder="1">
      <alignment vertical="top"/>
    </xf>
  </cellXfs>
  <cellStyles count="10">
    <cellStyle name="Comma" xfId="1" builtinId="3"/>
    <cellStyle name="Comma0" xfId="2" xr:uid="{00000000-0005-0000-0000-000001000000}"/>
    <cellStyle name="Currency" xfId="3" builtinId="4"/>
    <cellStyle name="Currency0" xfId="4" xr:uid="{00000000-0005-0000-0000-000003000000}"/>
    <cellStyle name="Date" xfId="5" xr:uid="{00000000-0005-0000-0000-000004000000}"/>
    <cellStyle name="Fixed" xfId="6" xr:uid="{00000000-0005-0000-0000-000005000000}"/>
    <cellStyle name="Heading 1" xfId="7" builtinId="16" customBuiltin="1"/>
    <cellStyle name="Heading 2" xfId="8" builtinId="17" customBuiltin="1"/>
    <cellStyle name="Normal" xfId="0" builtinId="0"/>
    <cellStyle name="Total" xfId="9"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2010-08%20VAE-009-B%20Presupuesto%20Parroquial%20(2011)%20para%20llenar%20en%20Exce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Ordinario Ingresos"/>
      <sheetName val="2 Ord Ventas y Costo"/>
      <sheetName val="3 Ord Erogaciones"/>
      <sheetName val="4 Extraordinario"/>
      <sheetName val="5 Extraord Adic. y Erog. (1)"/>
      <sheetName val="6 Extraord Restr. y Activ (1)"/>
      <sheetName val="5 Extraord Adic. y Erog. (2)"/>
      <sheetName val="6 Extraord Restr. y Activ (2)"/>
      <sheetName val="5 Extraord Adic. y Erog. (3)"/>
      <sheetName val="6 Extraord Restr. y Activ (3)"/>
      <sheetName val="5 Extraord Adic. y Erog. (4)"/>
      <sheetName val="6 Extraord Restr. y Activ (4)"/>
      <sheetName val="5 Extraord Adic. y Erog. (5)"/>
      <sheetName val="6 Extraord Restr. y Activ (5)"/>
      <sheetName val="5 Extraord Adic. y Erog. (6)"/>
      <sheetName val="6 Extraord Restr. y Activ (6)"/>
      <sheetName val="5 Extraord Adic. y Erog. (7)"/>
      <sheetName val="6 Extraord Restr. y Activ (7)"/>
      <sheetName val="5 Extraord Adic. y Erog. (8)"/>
      <sheetName val="6 Extraord Restr. y Activ (8)"/>
      <sheetName val="5 Extraord Adic. y Erog. (9)"/>
      <sheetName val="6 Extraord Restr. y Activ (9)"/>
      <sheetName val="7 Colectas y Fondos"/>
      <sheetName val="8 Movimiento total fondos"/>
      <sheetName val="9 Distribucion por cuentas"/>
      <sheetName val="10 Acreedores y Deudores Exter."/>
      <sheetName val="11 Detalle Acreedores Internos"/>
      <sheetName val="12 Detalle Deudores Internos"/>
      <sheetName val="13 Detalle Cuentas por pagar"/>
      <sheetName val="14 Detalle Salarios, Honorarios"/>
      <sheetName val="15 Inventario"/>
      <sheetName val="16 Consejo Económico"/>
      <sheetName val="17 Cómputos"/>
      <sheetName val="18 Anejo AJ Encas 1 a 4 "/>
      <sheetName val="19 Anejo AJ Encas 5 a 7"/>
      <sheetName val="20 Anejo AJ Encas 8 a 10"/>
      <sheetName val="21 Anejo AJ Encas 11 a 13"/>
    </sheetNames>
    <sheetDataSet>
      <sheetData sheetId="0">
        <row r="4">
          <cell r="K4" t="str">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Q152"/>
  <sheetViews>
    <sheetView showGridLines="0" tabSelected="1" zoomScale="135" zoomScaleNormal="135" workbookViewId="0">
      <selection activeCell="L2" sqref="L2"/>
    </sheetView>
  </sheetViews>
  <sheetFormatPr defaultColWidth="10.28515625" defaultRowHeight="15" x14ac:dyDescent="0.25"/>
  <cols>
    <col min="1" max="1" width="2.42578125" customWidth="1"/>
    <col min="2" max="2" width="3.140625" style="31" customWidth="1"/>
    <col min="3" max="3" width="2.7109375" style="31" customWidth="1"/>
    <col min="4" max="4" width="8.5703125" customWidth="1"/>
    <col min="5" max="5" width="2.7109375" customWidth="1"/>
    <col min="6" max="6" width="14.42578125" customWidth="1"/>
    <col min="7" max="7" width="2.7109375" customWidth="1"/>
    <col min="8" max="8" width="32.7109375" customWidth="1"/>
    <col min="9" max="11" width="12.140625" customWidth="1"/>
    <col min="12" max="12" width="14" customWidth="1"/>
    <col min="13" max="13" width="0.85546875" customWidth="1"/>
  </cols>
  <sheetData>
    <row r="1" spans="1:13" ht="20.25" customHeight="1" x14ac:dyDescent="0.25">
      <c r="A1" s="805" t="s">
        <v>273</v>
      </c>
      <c r="B1" s="805"/>
      <c r="C1" s="805"/>
      <c r="D1" s="805"/>
      <c r="E1" s="805"/>
      <c r="F1" s="805"/>
      <c r="G1" s="805"/>
      <c r="H1" s="805"/>
      <c r="I1" s="805"/>
      <c r="J1" s="805"/>
      <c r="K1" s="805"/>
      <c r="L1" s="805"/>
      <c r="M1" s="805"/>
    </row>
    <row r="2" spans="1:13" ht="12.75" customHeight="1" x14ac:dyDescent="0.25">
      <c r="C2" s="74"/>
      <c r="D2" s="74"/>
      <c r="E2" s="137"/>
      <c r="F2" s="672" t="s">
        <v>778</v>
      </c>
      <c r="G2" s="593"/>
      <c r="H2" s="593"/>
      <c r="I2" s="593"/>
      <c r="J2" s="593"/>
      <c r="K2" s="637"/>
      <c r="L2" s="139">
        <v>2022</v>
      </c>
      <c r="M2" s="74"/>
    </row>
    <row r="3" spans="1:13" ht="15" customHeight="1" x14ac:dyDescent="0.25">
      <c r="A3" s="814" t="s">
        <v>844</v>
      </c>
      <c r="B3" s="814"/>
      <c r="C3" s="814"/>
      <c r="D3" s="814"/>
      <c r="E3" s="814"/>
      <c r="F3" s="814"/>
      <c r="G3" s="814"/>
      <c r="H3" s="814"/>
      <c r="I3" s="814"/>
      <c r="J3" s="814"/>
      <c r="K3" s="814"/>
      <c r="L3" s="814"/>
      <c r="M3" s="176"/>
    </row>
    <row r="4" spans="1:13" ht="9.9499999999999993" customHeight="1" x14ac:dyDescent="0.25">
      <c r="K4" s="690" t="str">
        <f>IF(L32&gt;0,"XL","")</f>
        <v/>
      </c>
    </row>
    <row r="5" spans="1:13" ht="25.5" customHeight="1" x14ac:dyDescent="0.25">
      <c r="A5" s="795" t="s">
        <v>619</v>
      </c>
      <c r="B5" s="796"/>
      <c r="C5" s="796"/>
      <c r="D5" s="796"/>
      <c r="E5" s="796"/>
      <c r="F5" s="796"/>
      <c r="G5" s="796"/>
      <c r="H5" s="796"/>
      <c r="I5" s="796"/>
      <c r="J5" s="797"/>
      <c r="K5" s="783">
        <v>999</v>
      </c>
      <c r="L5" s="784"/>
      <c r="M5" s="785"/>
    </row>
    <row r="6" spans="1:13" ht="11.25" customHeight="1" x14ac:dyDescent="0.25">
      <c r="A6" s="792" t="s">
        <v>106</v>
      </c>
      <c r="B6" s="793"/>
      <c r="C6" s="793"/>
      <c r="D6" s="793"/>
      <c r="E6" s="793"/>
      <c r="F6" s="793"/>
      <c r="G6" s="793"/>
      <c r="H6" s="793"/>
      <c r="I6" s="793"/>
      <c r="J6" s="794"/>
      <c r="K6" s="786" t="s">
        <v>78</v>
      </c>
      <c r="L6" s="787"/>
      <c r="M6" s="788"/>
    </row>
    <row r="7" spans="1:13" ht="6.75" customHeight="1" x14ac:dyDescent="0.25">
      <c r="A7" s="813"/>
      <c r="B7" s="813"/>
      <c r="C7" s="813"/>
      <c r="D7" s="813"/>
      <c r="E7" s="813"/>
      <c r="F7" s="813"/>
      <c r="G7" s="813"/>
      <c r="H7" s="813"/>
      <c r="I7" s="813"/>
      <c r="J7" s="813"/>
      <c r="K7" s="813"/>
      <c r="L7" s="813"/>
      <c r="M7" s="813"/>
    </row>
    <row r="8" spans="1:13" ht="6" customHeight="1" x14ac:dyDescent="0.25">
      <c r="H8" s="35"/>
      <c r="I8" s="35"/>
      <c r="J8" s="35"/>
    </row>
    <row r="9" spans="1:13" ht="20.25" customHeight="1" x14ac:dyDescent="0.25">
      <c r="A9" s="807"/>
      <c r="B9" s="808"/>
      <c r="C9" s="808"/>
      <c r="D9" s="808"/>
      <c r="E9" s="808"/>
      <c r="F9" s="808"/>
      <c r="G9" s="808"/>
      <c r="H9" s="808"/>
      <c r="I9" s="808"/>
      <c r="J9" s="809"/>
      <c r="K9" s="810"/>
      <c r="L9" s="811"/>
      <c r="M9" s="812"/>
    </row>
    <row r="10" spans="1:13" ht="11.25" customHeight="1" x14ac:dyDescent="0.25">
      <c r="A10" s="792" t="s">
        <v>274</v>
      </c>
      <c r="B10" s="793"/>
      <c r="C10" s="793"/>
      <c r="D10" s="793"/>
      <c r="E10" s="793"/>
      <c r="F10" s="793"/>
      <c r="G10" s="793"/>
      <c r="H10" s="793"/>
      <c r="I10" s="793"/>
      <c r="J10" s="794"/>
      <c r="K10" s="786" t="s">
        <v>272</v>
      </c>
      <c r="L10" s="787"/>
      <c r="M10" s="788"/>
    </row>
    <row r="11" spans="1:13" ht="38.25" customHeight="1" x14ac:dyDescent="0.25">
      <c r="A11" s="806" t="s">
        <v>144</v>
      </c>
      <c r="B11" s="806"/>
      <c r="C11" s="806"/>
      <c r="D11" s="806"/>
      <c r="E11" s="806"/>
      <c r="F11" s="806"/>
      <c r="G11" s="806"/>
      <c r="H11" s="806"/>
      <c r="I11" s="806"/>
      <c r="J11" s="806"/>
      <c r="K11" s="806"/>
      <c r="L11" s="806"/>
      <c r="M11" s="806"/>
    </row>
    <row r="12" spans="1:13" ht="12" customHeight="1" x14ac:dyDescent="0.25">
      <c r="A12" s="798" t="s">
        <v>120</v>
      </c>
      <c r="B12" s="316"/>
      <c r="C12" s="121"/>
      <c r="D12" s="41"/>
      <c r="E12" s="41"/>
      <c r="F12" s="41"/>
      <c r="G12" s="41"/>
      <c r="H12" s="42"/>
      <c r="I12" s="42"/>
      <c r="J12" s="42"/>
      <c r="K12" s="42"/>
      <c r="L12" s="42"/>
      <c r="M12" s="25"/>
    </row>
    <row r="13" spans="1:13" ht="21.75" customHeight="1" x14ac:dyDescent="0.2">
      <c r="A13" s="799"/>
      <c r="B13" s="325">
        <v>1</v>
      </c>
      <c r="C13" s="789" t="s">
        <v>752</v>
      </c>
      <c r="D13" s="790"/>
      <c r="E13" s="790"/>
      <c r="F13" s="790"/>
      <c r="G13" s="790"/>
      <c r="H13" s="790"/>
      <c r="I13" s="315"/>
      <c r="J13" s="315"/>
      <c r="K13" s="315"/>
      <c r="L13" s="386">
        <v>0</v>
      </c>
      <c r="M13" s="19"/>
    </row>
    <row r="14" spans="1:13" s="11" customFormat="1" ht="21.75" customHeight="1" x14ac:dyDescent="0.25">
      <c r="A14" s="799"/>
      <c r="B14" s="326">
        <v>2</v>
      </c>
      <c r="C14" s="791" t="s">
        <v>242</v>
      </c>
      <c r="D14" s="791"/>
      <c r="E14" s="791"/>
      <c r="F14" s="791"/>
      <c r="G14" s="791"/>
      <c r="H14" s="791"/>
      <c r="I14" s="120" t="s">
        <v>243</v>
      </c>
      <c r="J14" s="120" t="s">
        <v>244</v>
      </c>
      <c r="K14" s="120" t="s">
        <v>554</v>
      </c>
      <c r="L14" s="377"/>
      <c r="M14" s="38"/>
    </row>
    <row r="15" spans="1:13" ht="16.5" customHeight="1" x14ac:dyDescent="0.25">
      <c r="A15" s="799"/>
      <c r="B15" s="125"/>
      <c r="C15" s="327" t="s">
        <v>122</v>
      </c>
      <c r="D15" s="127" t="s">
        <v>245</v>
      </c>
      <c r="E15" s="127"/>
      <c r="F15" s="127"/>
      <c r="G15" s="127"/>
      <c r="H15" s="128"/>
      <c r="I15" s="160"/>
      <c r="J15" s="160"/>
      <c r="K15" s="416"/>
      <c r="L15" s="378"/>
      <c r="M15" s="19"/>
    </row>
    <row r="16" spans="1:13" ht="16.5" customHeight="1" x14ac:dyDescent="0.25">
      <c r="A16" s="799"/>
      <c r="B16" s="125"/>
      <c r="C16" s="328" t="s">
        <v>123</v>
      </c>
      <c r="D16" s="127" t="s">
        <v>246</v>
      </c>
      <c r="E16" s="127"/>
      <c r="F16" s="127"/>
      <c r="G16" s="127"/>
      <c r="H16" s="127"/>
      <c r="I16" s="160"/>
      <c r="J16" s="160"/>
      <c r="K16" s="305"/>
      <c r="L16" s="379"/>
      <c r="M16" s="19"/>
    </row>
    <row r="17" spans="1:15" ht="16.5" customHeight="1" x14ac:dyDescent="0.25">
      <c r="A17" s="799"/>
      <c r="B17" s="125"/>
      <c r="C17" s="328" t="s">
        <v>124</v>
      </c>
      <c r="D17" s="127" t="s">
        <v>247</v>
      </c>
      <c r="E17" s="127"/>
      <c r="F17" s="127"/>
      <c r="G17" s="127"/>
      <c r="H17" s="127"/>
      <c r="I17" s="160"/>
      <c r="J17" s="160"/>
      <c r="K17" s="305"/>
      <c r="L17" s="379"/>
      <c r="M17" s="19"/>
    </row>
    <row r="18" spans="1:15" ht="16.5" customHeight="1" x14ac:dyDescent="0.25">
      <c r="A18" s="799"/>
      <c r="B18" s="125"/>
      <c r="C18" s="328" t="s">
        <v>125</v>
      </c>
      <c r="D18" s="127" t="s">
        <v>248</v>
      </c>
      <c r="E18" s="127"/>
      <c r="F18" s="127"/>
      <c r="G18" s="127"/>
      <c r="H18" s="127"/>
      <c r="I18" s="160"/>
      <c r="J18" s="160"/>
      <c r="K18" s="305"/>
      <c r="L18" s="379"/>
      <c r="M18" s="19"/>
    </row>
    <row r="19" spans="1:15" ht="16.5" customHeight="1" x14ac:dyDescent="0.25">
      <c r="A19" s="799"/>
      <c r="B19" s="125"/>
      <c r="C19" s="328" t="s">
        <v>126</v>
      </c>
      <c r="D19" s="127" t="s">
        <v>249</v>
      </c>
      <c r="E19" s="127"/>
      <c r="F19" s="127"/>
      <c r="G19" s="127"/>
      <c r="H19" s="127"/>
      <c r="I19" s="160"/>
      <c r="J19" s="160"/>
      <c r="K19" s="305"/>
      <c r="L19" s="379"/>
      <c r="M19" s="19"/>
    </row>
    <row r="20" spans="1:15" ht="16.5" customHeight="1" x14ac:dyDescent="0.25">
      <c r="A20" s="799"/>
      <c r="B20" s="125"/>
      <c r="C20" s="328" t="s">
        <v>127</v>
      </c>
      <c r="D20" s="127" t="s">
        <v>251</v>
      </c>
      <c r="E20" s="127"/>
      <c r="F20" s="127"/>
      <c r="G20" s="127"/>
      <c r="H20" s="127"/>
      <c r="I20" s="160"/>
      <c r="J20" s="160"/>
      <c r="K20" s="305"/>
      <c r="L20" s="379"/>
      <c r="M20" s="19"/>
    </row>
    <row r="21" spans="1:15" ht="16.5" customHeight="1" x14ac:dyDescent="0.25">
      <c r="A21" s="799"/>
      <c r="B21" s="125"/>
      <c r="C21" s="328" t="s">
        <v>128</v>
      </c>
      <c r="D21" s="127" t="s">
        <v>252</v>
      </c>
      <c r="E21" s="127"/>
      <c r="F21" s="127"/>
      <c r="G21" s="127"/>
      <c r="H21" s="127"/>
      <c r="I21" s="160"/>
      <c r="J21" s="160"/>
      <c r="K21" s="305"/>
      <c r="L21" s="379"/>
      <c r="M21" s="19"/>
    </row>
    <row r="22" spans="1:15" ht="16.5" customHeight="1" x14ac:dyDescent="0.25">
      <c r="A22" s="799"/>
      <c r="B22" s="125"/>
      <c r="C22" s="328" t="s">
        <v>129</v>
      </c>
      <c r="D22" s="127" t="s">
        <v>250</v>
      </c>
      <c r="E22" s="127"/>
      <c r="F22" s="127"/>
      <c r="G22" s="127"/>
      <c r="H22" s="127"/>
      <c r="I22" s="160"/>
      <c r="J22" s="160"/>
      <c r="K22" s="305"/>
      <c r="L22" s="379"/>
      <c r="M22" s="19"/>
    </row>
    <row r="23" spans="1:15" ht="16.5" customHeight="1" x14ac:dyDescent="0.25">
      <c r="A23" s="799"/>
      <c r="B23" s="125"/>
      <c r="C23" s="328" t="s">
        <v>130</v>
      </c>
      <c r="D23" s="127" t="s">
        <v>253</v>
      </c>
      <c r="E23" s="127"/>
      <c r="F23" s="127"/>
      <c r="G23" s="127"/>
      <c r="H23" s="127"/>
      <c r="I23" s="162"/>
      <c r="J23" s="162"/>
      <c r="K23" s="305"/>
      <c r="L23" s="379"/>
      <c r="M23" s="19"/>
    </row>
    <row r="24" spans="1:15" ht="16.5" customHeight="1" x14ac:dyDescent="0.25">
      <c r="A24" s="799"/>
      <c r="B24" s="125"/>
      <c r="C24" s="328" t="s">
        <v>131</v>
      </c>
      <c r="D24" s="127" t="s">
        <v>789</v>
      </c>
      <c r="E24" s="127"/>
      <c r="F24" s="127"/>
      <c r="G24" s="127"/>
      <c r="H24" s="127"/>
      <c r="I24" s="550">
        <f>+'2 FO-Ventas y Costo'!K20</f>
        <v>0</v>
      </c>
      <c r="J24" s="549">
        <f>+'2 FO-Ventas y Costo'!M20</f>
        <v>0</v>
      </c>
      <c r="K24" s="549">
        <f>I24-J24</f>
        <v>0</v>
      </c>
      <c r="L24" s="379"/>
      <c r="M24" s="19"/>
    </row>
    <row r="25" spans="1:15" ht="16.5" customHeight="1" x14ac:dyDescent="0.25">
      <c r="A25" s="799"/>
      <c r="B25" s="125"/>
      <c r="C25" s="328" t="s">
        <v>132</v>
      </c>
      <c r="D25" s="127" t="s">
        <v>426</v>
      </c>
      <c r="E25" s="127"/>
      <c r="F25" s="127"/>
      <c r="G25" s="127"/>
      <c r="H25" s="127"/>
      <c r="I25" s="163"/>
      <c r="J25" s="163"/>
      <c r="K25" s="305"/>
      <c r="L25" s="379"/>
      <c r="M25" s="19"/>
      <c r="O25" s="417"/>
    </row>
    <row r="26" spans="1:15" ht="16.5" customHeight="1" x14ac:dyDescent="0.25">
      <c r="A26" s="799"/>
      <c r="B26" s="125"/>
      <c r="C26" s="328" t="s">
        <v>133</v>
      </c>
      <c r="D26" s="127" t="s">
        <v>427</v>
      </c>
      <c r="E26" s="127"/>
      <c r="F26" s="127"/>
      <c r="G26" s="127"/>
      <c r="H26" s="127"/>
      <c r="I26" s="163"/>
      <c r="J26" s="163"/>
      <c r="K26" s="305"/>
      <c r="L26" s="379"/>
      <c r="M26" s="19"/>
    </row>
    <row r="27" spans="1:15" ht="16.5" customHeight="1" x14ac:dyDescent="0.25">
      <c r="A27" s="799"/>
      <c r="B27" s="125"/>
      <c r="C27" s="328" t="s">
        <v>135</v>
      </c>
      <c r="D27" s="127" t="s">
        <v>751</v>
      </c>
      <c r="E27" s="127"/>
      <c r="F27" s="127"/>
      <c r="G27" s="127"/>
      <c r="H27" s="127"/>
      <c r="I27" s="163"/>
      <c r="J27" s="163"/>
      <c r="K27" s="305"/>
      <c r="L27" s="379"/>
      <c r="M27" s="19"/>
    </row>
    <row r="28" spans="1:15" ht="16.5" customHeight="1" x14ac:dyDescent="0.25">
      <c r="A28" s="799"/>
      <c r="B28" s="125"/>
      <c r="C28" s="328" t="s">
        <v>136</v>
      </c>
      <c r="D28" s="127" t="s">
        <v>429</v>
      </c>
      <c r="E28" s="127"/>
      <c r="F28" s="127"/>
      <c r="G28" s="127"/>
      <c r="H28" s="127"/>
      <c r="I28" s="163"/>
      <c r="J28" s="163"/>
      <c r="K28" s="547"/>
      <c r="L28" s="379"/>
      <c r="M28" s="19"/>
    </row>
    <row r="29" spans="1:15" ht="16.5" customHeight="1" x14ac:dyDescent="0.25">
      <c r="A29" s="799"/>
      <c r="B29" s="125"/>
      <c r="C29" s="328" t="s">
        <v>137</v>
      </c>
      <c r="D29" s="127" t="s">
        <v>591</v>
      </c>
      <c r="E29" s="127"/>
      <c r="F29" s="127"/>
      <c r="G29" s="127"/>
      <c r="H29" s="127"/>
      <c r="I29" s="160"/>
      <c r="J29" s="160"/>
      <c r="K29" s="305"/>
      <c r="L29" s="379"/>
      <c r="M29" s="19"/>
    </row>
    <row r="30" spans="1:15" ht="16.5" customHeight="1" x14ac:dyDescent="0.25">
      <c r="A30" s="799"/>
      <c r="B30" s="125"/>
      <c r="C30" s="632" t="s">
        <v>138</v>
      </c>
      <c r="D30" s="127" t="s">
        <v>790</v>
      </c>
      <c r="E30" s="127"/>
      <c r="F30" s="127"/>
      <c r="G30" s="127"/>
      <c r="H30" s="127"/>
      <c r="I30" s="160"/>
      <c r="J30" s="160"/>
      <c r="K30" s="305"/>
      <c r="L30" s="379"/>
      <c r="M30" s="19"/>
    </row>
    <row r="31" spans="1:15" ht="7.5" customHeight="1" x14ac:dyDescent="0.25">
      <c r="A31" s="800"/>
      <c r="B31" s="751"/>
      <c r="C31" s="122"/>
      <c r="D31" s="36"/>
      <c r="E31" s="36"/>
      <c r="F31" s="36"/>
      <c r="G31" s="36"/>
      <c r="I31" s="161"/>
      <c r="J31" s="161"/>
      <c r="K31" s="164"/>
      <c r="L31" s="380"/>
      <c r="M31" s="19"/>
    </row>
    <row r="32" spans="1:15" ht="17.25" customHeight="1" x14ac:dyDescent="0.25">
      <c r="A32" s="799"/>
      <c r="B32" s="325">
        <v>3</v>
      </c>
      <c r="C32" s="789" t="s">
        <v>842</v>
      </c>
      <c r="D32" s="790"/>
      <c r="E32" s="790"/>
      <c r="F32" s="790"/>
      <c r="G32" s="790"/>
      <c r="H32" s="790"/>
      <c r="I32" s="163"/>
      <c r="J32" s="163"/>
      <c r="K32" s="302"/>
      <c r="L32" s="356">
        <f>SUM(K15:K30)</f>
        <v>0</v>
      </c>
      <c r="M32" s="19"/>
    </row>
    <row r="33" spans="1:13" ht="16.5" customHeight="1" x14ac:dyDescent="0.25">
      <c r="A33" s="799"/>
      <c r="B33" s="332">
        <v>4</v>
      </c>
      <c r="C33" s="802" t="s">
        <v>750</v>
      </c>
      <c r="D33" s="803"/>
      <c r="E33" s="803"/>
      <c r="F33" s="803"/>
      <c r="G33" s="803"/>
      <c r="H33" s="803"/>
      <c r="I33" s="165"/>
      <c r="J33" s="165"/>
      <c r="K33" s="50"/>
      <c r="L33" s="356">
        <f>'21 Anejo AJ Encas 11 a 13'!N14</f>
        <v>0</v>
      </c>
      <c r="M33" s="19"/>
    </row>
    <row r="34" spans="1:13" ht="16.5" customHeight="1" x14ac:dyDescent="0.25">
      <c r="A34" s="799"/>
      <c r="B34" s="325">
        <v>5</v>
      </c>
      <c r="C34" s="594" t="s">
        <v>758</v>
      </c>
      <c r="D34" s="329"/>
      <c r="E34" s="329"/>
      <c r="F34" s="329"/>
      <c r="G34" s="329"/>
      <c r="H34" s="329"/>
      <c r="I34" s="329"/>
      <c r="J34" s="317"/>
      <c r="K34" s="385">
        <f>'4 FE-Resumen'!N46</f>
        <v>0</v>
      </c>
      <c r="L34" s="381"/>
      <c r="M34" s="19"/>
    </row>
    <row r="35" spans="1:13" ht="16.5" customHeight="1" x14ac:dyDescent="0.25">
      <c r="A35" s="799"/>
      <c r="B35" s="331">
        <v>6</v>
      </c>
      <c r="C35" s="595" t="s">
        <v>759</v>
      </c>
      <c r="D35" s="170"/>
      <c r="E35" s="170"/>
      <c r="F35" s="170"/>
      <c r="G35" s="170"/>
      <c r="H35" s="170"/>
      <c r="I35" s="170"/>
      <c r="J35" s="123"/>
      <c r="K35" s="385">
        <f>'4 FE-Resumen'!L46</f>
        <v>0</v>
      </c>
      <c r="L35" s="381"/>
      <c r="M35" s="19"/>
    </row>
    <row r="36" spans="1:13" ht="16.5" customHeight="1" x14ac:dyDescent="0.25">
      <c r="A36" s="799"/>
      <c r="B36" s="331">
        <v>7</v>
      </c>
      <c r="C36" s="595" t="s">
        <v>579</v>
      </c>
      <c r="D36" s="328"/>
      <c r="E36" s="328"/>
      <c r="F36" s="328"/>
      <c r="G36" s="328"/>
      <c r="H36" s="165"/>
      <c r="I36" s="165"/>
      <c r="J36" s="165"/>
      <c r="K36" s="166"/>
      <c r="L36" s="382">
        <f>K34-K35</f>
        <v>0</v>
      </c>
      <c r="M36" s="19"/>
    </row>
    <row r="37" spans="1:13" ht="7.5" customHeight="1" x14ac:dyDescent="0.25">
      <c r="A37" s="799"/>
      <c r="B37" s="318"/>
      <c r="C37" s="319"/>
      <c r="D37" s="320"/>
      <c r="E37" s="320"/>
      <c r="F37" s="320"/>
      <c r="G37" s="320"/>
      <c r="H37" s="94"/>
      <c r="I37" s="165"/>
      <c r="J37" s="165"/>
      <c r="K37" s="165"/>
      <c r="L37" s="383"/>
      <c r="M37" s="19"/>
    </row>
    <row r="38" spans="1:13" s="7" customFormat="1" ht="21" customHeight="1" x14ac:dyDescent="0.25">
      <c r="A38" s="799"/>
      <c r="B38" s="332">
        <v>8</v>
      </c>
      <c r="C38" s="802" t="s">
        <v>598</v>
      </c>
      <c r="D38" s="803"/>
      <c r="E38" s="803"/>
      <c r="F38" s="803"/>
      <c r="G38" s="803"/>
      <c r="H38" s="803"/>
      <c r="I38" s="322"/>
      <c r="J38" s="322"/>
      <c r="K38" s="167"/>
      <c r="L38" s="384">
        <f>L32+L33+L36</f>
        <v>0</v>
      </c>
      <c r="M38" s="39"/>
    </row>
    <row r="39" spans="1:13" s="7" customFormat="1" ht="21" customHeight="1" x14ac:dyDescent="0.25">
      <c r="A39" s="799"/>
      <c r="B39" s="326"/>
      <c r="C39" s="599"/>
      <c r="D39" s="598"/>
      <c r="E39" s="598"/>
      <c r="F39" s="598"/>
      <c r="G39" s="598"/>
      <c r="H39" s="598"/>
      <c r="I39" s="50"/>
      <c r="J39" s="50"/>
      <c r="K39" s="601"/>
      <c r="L39" s="602"/>
      <c r="M39" s="39"/>
    </row>
    <row r="40" spans="1:13" ht="16.5" customHeight="1" x14ac:dyDescent="0.25">
      <c r="A40" s="799"/>
      <c r="B40" s="358">
        <v>9</v>
      </c>
      <c r="C40" s="596" t="s">
        <v>788</v>
      </c>
      <c r="D40" s="359"/>
      <c r="E40" s="359"/>
      <c r="F40" s="359"/>
      <c r="G40" s="359"/>
      <c r="H40" s="360"/>
      <c r="I40" s="360"/>
      <c r="J40" s="360"/>
      <c r="K40" s="356">
        <f>'3 FO-Erogaciones'!I69</f>
        <v>0</v>
      </c>
      <c r="M40" s="19"/>
    </row>
    <row r="41" spans="1:13" ht="16.5" customHeight="1" x14ac:dyDescent="0.25">
      <c r="A41" s="799"/>
      <c r="B41" s="332">
        <v>10</v>
      </c>
      <c r="C41" s="595" t="s">
        <v>733</v>
      </c>
      <c r="D41" s="328"/>
      <c r="E41" s="328"/>
      <c r="F41" s="328"/>
      <c r="G41" s="328"/>
      <c r="H41" s="168"/>
      <c r="I41" s="168"/>
      <c r="J41" s="168"/>
      <c r="K41" s="356">
        <f>'21 Anejo AJ Encas 11 a 13'!N24</f>
        <v>0</v>
      </c>
      <c r="M41" s="19"/>
    </row>
    <row r="42" spans="1:13" ht="16.5" customHeight="1" x14ac:dyDescent="0.25">
      <c r="A42" s="799"/>
      <c r="B42" s="332">
        <v>11</v>
      </c>
      <c r="C42" s="595" t="s">
        <v>599</v>
      </c>
      <c r="D42" s="328"/>
      <c r="E42" s="328"/>
      <c r="F42" s="328"/>
      <c r="G42" s="328"/>
      <c r="H42" s="168"/>
      <c r="I42" s="168"/>
      <c r="J42" s="168"/>
      <c r="K42" s="322"/>
      <c r="L42" s="356">
        <f>+K40+K41</f>
        <v>0</v>
      </c>
      <c r="M42" s="19"/>
    </row>
    <row r="43" spans="1:13" ht="16.5" customHeight="1" x14ac:dyDescent="0.25">
      <c r="A43" s="799"/>
      <c r="B43" s="332"/>
      <c r="C43" s="595"/>
      <c r="D43" s="328"/>
      <c r="E43" s="328"/>
      <c r="F43" s="328"/>
      <c r="G43" s="328"/>
      <c r="H43" s="168"/>
      <c r="I43" s="168"/>
      <c r="J43" s="168"/>
      <c r="K43" s="322"/>
      <c r="L43" s="603"/>
      <c r="M43" s="19"/>
    </row>
    <row r="44" spans="1:13" ht="16.5" customHeight="1" x14ac:dyDescent="0.25">
      <c r="A44" s="799"/>
      <c r="B44" s="331">
        <v>12</v>
      </c>
      <c r="C44" s="595" t="s">
        <v>450</v>
      </c>
      <c r="D44" s="328"/>
      <c r="E44" s="328"/>
      <c r="F44" s="328"/>
      <c r="G44" s="328"/>
      <c r="H44" s="165"/>
      <c r="I44" s="165"/>
      <c r="J44" s="165"/>
      <c r="K44" s="169"/>
      <c r="L44" s="385">
        <f>+L38-L42</f>
        <v>0</v>
      </c>
      <c r="M44" s="19"/>
    </row>
    <row r="45" spans="1:13" ht="16.5" customHeight="1" x14ac:dyDescent="0.25">
      <c r="A45" s="799"/>
      <c r="B45" s="374">
        <v>13</v>
      </c>
      <c r="C45" s="594" t="s">
        <v>449</v>
      </c>
      <c r="D45" s="597"/>
      <c r="E45" s="330"/>
      <c r="F45" s="330"/>
      <c r="G45" s="330"/>
      <c r="H45" s="322"/>
      <c r="I45" s="322"/>
      <c r="J45" s="322"/>
      <c r="K45" s="375"/>
      <c r="L45" s="376">
        <f>L13+L44</f>
        <v>0</v>
      </c>
      <c r="M45" s="19"/>
    </row>
    <row r="46" spans="1:13" ht="16.5" customHeight="1" x14ac:dyDescent="0.25">
      <c r="A46" s="799"/>
      <c r="B46" s="374">
        <v>14</v>
      </c>
      <c r="C46" s="594" t="s">
        <v>597</v>
      </c>
      <c r="D46" s="330"/>
      <c r="E46" s="330"/>
      <c r="F46" s="330"/>
      <c r="G46" s="330"/>
      <c r="H46" s="322"/>
      <c r="I46" s="322"/>
      <c r="J46" s="322"/>
      <c r="K46" s="375"/>
      <c r="L46" s="376">
        <f>'20 Anejo AJ Encas 8 a 10'!N19*-1</f>
        <v>0</v>
      </c>
      <c r="M46" s="19"/>
    </row>
    <row r="47" spans="1:13" ht="7.5" customHeight="1" x14ac:dyDescent="0.25">
      <c r="A47" s="799"/>
      <c r="B47" s="388"/>
      <c r="C47" s="324"/>
      <c r="D47" s="359"/>
      <c r="E47" s="359"/>
      <c r="F47" s="359"/>
      <c r="G47" s="359"/>
      <c r="H47" s="321"/>
      <c r="I47" s="321"/>
      <c r="J47" s="321"/>
      <c r="K47" s="324"/>
      <c r="L47" s="389"/>
      <c r="M47" s="19"/>
    </row>
    <row r="48" spans="1:13" s="11" customFormat="1" ht="15.75" customHeight="1" thickBot="1" x14ac:dyDescent="0.3">
      <c r="A48" s="799"/>
      <c r="B48" s="325">
        <v>15</v>
      </c>
      <c r="C48" s="804" t="s">
        <v>753</v>
      </c>
      <c r="D48" s="804"/>
      <c r="E48" s="804"/>
      <c r="F48" s="804"/>
      <c r="G48" s="804"/>
      <c r="H48" s="804"/>
      <c r="I48" s="804"/>
      <c r="J48" s="153"/>
      <c r="K48" s="323"/>
      <c r="L48" s="387">
        <f>L45+L46</f>
        <v>0</v>
      </c>
      <c r="M48" s="38"/>
    </row>
    <row r="49" spans="1:15" s="11" customFormat="1" ht="12" customHeight="1" thickTop="1" x14ac:dyDescent="0.25">
      <c r="A49" s="801"/>
      <c r="B49" s="126"/>
      <c r="C49" s="124"/>
      <c r="D49" s="37"/>
      <c r="E49" s="37"/>
      <c r="F49" s="37"/>
      <c r="G49" s="37"/>
      <c r="H49" s="30"/>
      <c r="I49" s="172"/>
      <c r="J49" s="172"/>
      <c r="K49" s="173"/>
      <c r="L49" s="174"/>
      <c r="M49" s="40"/>
      <c r="O49" s="425"/>
    </row>
    <row r="50" spans="1:15" ht="8.25" customHeight="1" x14ac:dyDescent="0.25">
      <c r="H50" s="9"/>
      <c r="I50" s="9"/>
      <c r="J50" s="9"/>
      <c r="K50" s="9"/>
      <c r="L50" s="9"/>
    </row>
    <row r="51" spans="1:15" ht="12.75" customHeight="1" x14ac:dyDescent="0.25">
      <c r="A51" s="782" t="s">
        <v>586</v>
      </c>
      <c r="B51" s="782"/>
      <c r="C51" s="782"/>
      <c r="D51" s="782"/>
      <c r="E51" s="782"/>
      <c r="F51" s="782"/>
      <c r="G51" s="782"/>
      <c r="H51" s="782"/>
      <c r="I51" s="782"/>
      <c r="J51" s="782"/>
      <c r="K51" s="782"/>
      <c r="L51" s="782"/>
      <c r="M51" s="782"/>
      <c r="O51" s="415"/>
    </row>
    <row r="52" spans="1:15" x14ac:dyDescent="0.25">
      <c r="H52" s="9"/>
      <c r="I52" s="9"/>
      <c r="J52" s="9"/>
      <c r="K52" s="9"/>
      <c r="L52" s="9"/>
    </row>
    <row r="53" spans="1:15" x14ac:dyDescent="0.25">
      <c r="H53" s="8"/>
      <c r="I53" s="8"/>
      <c r="J53" s="8"/>
      <c r="K53" s="8"/>
      <c r="L53" s="414"/>
    </row>
    <row r="54" spans="1:15" x14ac:dyDescent="0.25">
      <c r="H54" s="8"/>
      <c r="I54" s="8"/>
      <c r="J54" s="8"/>
      <c r="K54" s="8"/>
      <c r="L54" s="414"/>
    </row>
    <row r="55" spans="1:15" x14ac:dyDescent="0.25">
      <c r="H55" s="8"/>
      <c r="I55" s="8"/>
      <c r="J55" s="8"/>
      <c r="K55" s="8"/>
      <c r="L55" s="8"/>
    </row>
    <row r="69" spans="12:17" x14ac:dyDescent="0.25">
      <c r="L69" s="415"/>
    </row>
    <row r="70" spans="12:17" x14ac:dyDescent="0.25">
      <c r="L70" s="415"/>
      <c r="Q70">
        <f>+Q68+Q60</f>
        <v>0</v>
      </c>
    </row>
    <row r="146" spans="8:10" x14ac:dyDescent="0.25">
      <c r="H146" s="1"/>
      <c r="I146" s="1"/>
      <c r="J146" s="1"/>
    </row>
    <row r="152" spans="8:10" x14ac:dyDescent="0.25">
      <c r="H152" s="1"/>
      <c r="I152" s="1"/>
      <c r="J152" s="1"/>
    </row>
  </sheetData>
  <sheetProtection algorithmName="SHA-512" hashValue="+Wz5gEgUm2KyQsxnHMepLLzS3RqHDB7vko6+cc3iPBJne/9AaHdGSKLjmRBjSBWtaY06pauQaER/xlKzEQnFDw==" saltValue="ygnjoOtwRfkl/uLgcuo1BQ==" spinCount="100000" sheet="1" selectLockedCells="1"/>
  <mergeCells count="20">
    <mergeCell ref="A1:M1"/>
    <mergeCell ref="A11:M11"/>
    <mergeCell ref="K10:M10"/>
    <mergeCell ref="A9:J9"/>
    <mergeCell ref="K9:M9"/>
    <mergeCell ref="A7:M7"/>
    <mergeCell ref="A10:J10"/>
    <mergeCell ref="A3:L3"/>
    <mergeCell ref="A51:M51"/>
    <mergeCell ref="K5:M5"/>
    <mergeCell ref="K6:M6"/>
    <mergeCell ref="C13:H13"/>
    <mergeCell ref="C14:H14"/>
    <mergeCell ref="A6:J6"/>
    <mergeCell ref="A5:J5"/>
    <mergeCell ref="A12:A49"/>
    <mergeCell ref="C38:H38"/>
    <mergeCell ref="C48:I48"/>
    <mergeCell ref="C33:H33"/>
    <mergeCell ref="C32:H32"/>
  </mergeCells>
  <phoneticPr fontId="0" type="noConversion"/>
  <printOptions horizontalCentered="1"/>
  <pageMargins left="0.6" right="0.4" top="0.8" bottom="0.8" header="0.5" footer="0.5"/>
  <pageSetup scale="79" orientation="portrait" horizontalDpi="4294967295" verticalDpi="4294967295" r:id="rId1"/>
  <headerFooter alignWithMargins="0">
    <oddFooter>&amp;LFormulario VAE-009-A  Rev. 2010-08
&amp;C&amp;D, &amp;T&amp;R1 de 21</oddFooter>
  </headerFooter>
  <rowBreaks count="1" manualBreakCount="1">
    <brk id="7" max="1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M23"/>
  <sheetViews>
    <sheetView showGridLines="0" topLeftCell="A19" zoomScale="135" zoomScaleNormal="135" workbookViewId="0">
      <selection activeCell="B17" sqref="B17:M17"/>
    </sheetView>
  </sheetViews>
  <sheetFormatPr defaultRowHeight="15" x14ac:dyDescent="0.25"/>
  <cols>
    <col min="1" max="1" width="2.5703125" customWidth="1"/>
    <col min="2" max="2" width="2.7109375" customWidth="1"/>
    <col min="3" max="3" width="12.5703125" customWidth="1"/>
    <col min="4" max="4" width="2.85546875" customWidth="1"/>
    <col min="5" max="5" width="2.7109375" customWidth="1"/>
    <col min="6" max="6" width="21.140625" customWidth="1"/>
    <col min="8" max="8" width="3.7109375" customWidth="1"/>
    <col min="9" max="9" width="19.5703125" customWidth="1"/>
    <col min="10" max="10" width="2.7109375" customWidth="1"/>
    <col min="11" max="11" width="13.42578125" customWidth="1"/>
    <col min="12" max="12" width="16.140625" customWidth="1"/>
    <col min="13" max="13" width="1.140625" customWidth="1"/>
  </cols>
  <sheetData>
    <row r="1" spans="1:13" ht="18" customHeight="1" x14ac:dyDescent="0.25">
      <c r="A1" s="805" t="s">
        <v>273</v>
      </c>
      <c r="B1" s="805"/>
      <c r="C1" s="805"/>
      <c r="D1" s="805"/>
      <c r="E1" s="805"/>
      <c r="F1" s="805"/>
      <c r="G1" s="805"/>
      <c r="H1" s="805"/>
      <c r="I1" s="805"/>
      <c r="J1" s="805"/>
      <c r="K1" s="805"/>
      <c r="L1" s="805"/>
      <c r="M1" s="805"/>
    </row>
    <row r="2" spans="1:13" ht="16.5" customHeight="1" x14ac:dyDescent="0.25">
      <c r="B2" s="137"/>
      <c r="C2" s="134"/>
      <c r="E2" s="672" t="s">
        <v>684</v>
      </c>
      <c r="F2" s="672"/>
      <c r="H2" s="135"/>
      <c r="L2" s="431">
        <f>'1 FO-Ingresos'!L2</f>
        <v>2022</v>
      </c>
    </row>
    <row r="3" spans="1:13" ht="9.9499999999999993" customHeight="1" x14ac:dyDescent="0.25">
      <c r="A3" s="814" t="s">
        <v>844</v>
      </c>
      <c r="B3" s="814"/>
      <c r="C3" s="814"/>
      <c r="D3" s="814"/>
      <c r="E3" s="814"/>
      <c r="F3" s="814"/>
      <c r="G3" s="814"/>
      <c r="H3" s="814"/>
      <c r="I3" s="814"/>
      <c r="J3" s="814"/>
      <c r="K3" s="814"/>
      <c r="L3" s="814"/>
      <c r="M3" s="814"/>
    </row>
    <row r="4" spans="1:13" ht="12.75" customHeight="1" x14ac:dyDescent="0.25">
      <c r="B4" s="636"/>
      <c r="C4" s="687"/>
      <c r="D4" s="687"/>
      <c r="E4" s="687"/>
      <c r="F4" s="687"/>
      <c r="G4" s="687"/>
      <c r="H4" s="687"/>
      <c r="I4" s="687"/>
      <c r="J4" s="687"/>
      <c r="K4" s="689" t="str">
        <f>'1 FO-Ingresos'!K4</f>
        <v/>
      </c>
      <c r="L4" s="455" t="s">
        <v>282</v>
      </c>
    </row>
    <row r="5" spans="1:13" ht="25.5" customHeight="1" x14ac:dyDescent="0.25">
      <c r="A5" s="893" t="str">
        <f>'1 FO-Ingresos'!A5:H5</f>
        <v>Parroquia X</v>
      </c>
      <c r="B5" s="896"/>
      <c r="C5" s="896"/>
      <c r="D5" s="896"/>
      <c r="E5" s="896"/>
      <c r="F5" s="896"/>
      <c r="G5" s="896"/>
      <c r="H5" s="896"/>
      <c r="I5" s="896"/>
      <c r="J5" s="897"/>
      <c r="K5" s="893">
        <f>'1 FO-Ingresos'!K5</f>
        <v>999</v>
      </c>
      <c r="L5" s="894"/>
      <c r="M5" s="895"/>
    </row>
    <row r="6" spans="1:13" ht="11.25" customHeight="1" x14ac:dyDescent="0.25">
      <c r="A6" s="792" t="s">
        <v>106</v>
      </c>
      <c r="B6" s="793"/>
      <c r="C6" s="793"/>
      <c r="D6" s="793"/>
      <c r="E6" s="793"/>
      <c r="F6" s="793"/>
      <c r="G6" s="793"/>
      <c r="H6" s="793"/>
      <c r="I6" s="793"/>
      <c r="J6" s="794"/>
      <c r="K6" s="898" t="s">
        <v>78</v>
      </c>
      <c r="L6" s="899"/>
      <c r="M6" s="900"/>
    </row>
    <row r="7" spans="1:13" ht="28.5" customHeight="1" x14ac:dyDescent="0.25">
      <c r="A7" s="853" t="s">
        <v>171</v>
      </c>
      <c r="B7" s="853"/>
      <c r="C7" s="853"/>
      <c r="D7" s="853"/>
      <c r="E7" s="853"/>
      <c r="F7" s="853"/>
      <c r="G7" s="853"/>
      <c r="H7" s="853"/>
      <c r="I7" s="853"/>
      <c r="J7" s="853"/>
      <c r="K7" s="853"/>
      <c r="L7" s="853"/>
      <c r="M7" s="853"/>
    </row>
    <row r="8" spans="1:13" ht="20.25" customHeight="1" x14ac:dyDescent="0.25">
      <c r="A8" s="893" t="str">
        <f>'5 FE#3-Adic, Erog'!A8:J8</f>
        <v>F E #3 -</v>
      </c>
      <c r="B8" s="896"/>
      <c r="C8" s="896"/>
      <c r="D8" s="896"/>
      <c r="E8" s="896"/>
      <c r="F8" s="896"/>
      <c r="G8" s="896"/>
      <c r="H8" s="896"/>
      <c r="I8" s="896"/>
      <c r="J8" s="896"/>
      <c r="K8" s="897"/>
      <c r="L8" s="840" t="str">
        <f>IF('5 FE#3-Adic, Erog'!K8="","",'5 FE#3-Adic, Erog'!K8)</f>
        <v>C</v>
      </c>
      <c r="M8" s="842"/>
    </row>
    <row r="9" spans="1:13" ht="23.25" customHeight="1" x14ac:dyDescent="0.25">
      <c r="A9" s="865" t="s">
        <v>44</v>
      </c>
      <c r="B9" s="866"/>
      <c r="C9" s="866"/>
      <c r="D9" s="866"/>
      <c r="E9" s="866"/>
      <c r="F9" s="866"/>
      <c r="G9" s="866"/>
      <c r="H9" s="866"/>
      <c r="I9" s="866"/>
      <c r="J9" s="866"/>
      <c r="K9" s="867"/>
      <c r="L9" s="856" t="s">
        <v>46</v>
      </c>
      <c r="M9" s="857"/>
    </row>
    <row r="10" spans="1:13" ht="43.5" customHeight="1" x14ac:dyDescent="0.25">
      <c r="A10" s="871" t="str">
        <f>IF('5 FE#3-Adic, Erog'!A10:L10="","",'5 FE#3-Adic, Erog'!A10:L10)</f>
        <v>Programa Institucional de Caridad Parroquial</v>
      </c>
      <c r="B10" s="872"/>
      <c r="C10" s="872"/>
      <c r="D10" s="872"/>
      <c r="E10" s="872"/>
      <c r="F10" s="872"/>
      <c r="G10" s="872"/>
      <c r="H10" s="872"/>
      <c r="I10" s="872"/>
      <c r="J10" s="872"/>
      <c r="K10" s="872"/>
      <c r="L10" s="872"/>
      <c r="M10" s="873"/>
    </row>
    <row r="11" spans="1:13" ht="12.75" customHeight="1" x14ac:dyDescent="0.25">
      <c r="A11" s="875" t="s">
        <v>45</v>
      </c>
      <c r="B11" s="876"/>
      <c r="C11" s="876"/>
      <c r="D11" s="876"/>
      <c r="E11" s="876"/>
      <c r="F11" s="876"/>
      <c r="G11" s="876"/>
      <c r="H11" s="876"/>
      <c r="I11" s="876"/>
      <c r="J11" s="876"/>
      <c r="K11" s="876"/>
      <c r="L11" s="876"/>
      <c r="M11" s="877"/>
    </row>
    <row r="12" spans="1:13" ht="9.75" customHeight="1" x14ac:dyDescent="0.25">
      <c r="A12" s="32"/>
      <c r="B12" s="32"/>
      <c r="C12" s="32"/>
      <c r="D12" s="32"/>
      <c r="E12" s="32"/>
      <c r="F12" s="32"/>
      <c r="G12" s="32"/>
      <c r="H12" s="32"/>
      <c r="I12" s="32"/>
      <c r="J12" s="32"/>
      <c r="K12" s="32"/>
      <c r="L12" s="32"/>
      <c r="M12" s="32"/>
    </row>
    <row r="13" spans="1:13" ht="14.25" customHeight="1" x14ac:dyDescent="0.25">
      <c r="B13" s="633" t="s">
        <v>765</v>
      </c>
      <c r="E13" s="136" t="str">
        <f>IF('5 FE#2-Adic,Erog'!F13="x","x","")</f>
        <v>x</v>
      </c>
      <c r="F13" s="593" t="s">
        <v>768</v>
      </c>
      <c r="G13" s="10"/>
      <c r="J13" s="136" t="str">
        <f>IF('5 FE#2-Adic,Erog'!H13="x","x","")</f>
        <v/>
      </c>
      <c r="K13" s="593" t="s">
        <v>766</v>
      </c>
      <c r="L13" s="10"/>
      <c r="M13" s="10"/>
    </row>
    <row r="14" spans="1:13" ht="12.75" customHeight="1" x14ac:dyDescent="0.25">
      <c r="A14" s="814" t="s">
        <v>767</v>
      </c>
      <c r="B14" s="817"/>
      <c r="C14" s="817"/>
      <c r="D14" s="817"/>
      <c r="E14" s="817"/>
      <c r="F14" s="817"/>
      <c r="G14" s="817"/>
      <c r="H14" s="817"/>
      <c r="I14" s="817"/>
      <c r="J14" s="817"/>
      <c r="K14" s="817"/>
      <c r="L14" s="817"/>
      <c r="M14" s="817"/>
    </row>
    <row r="15" spans="1:13" ht="6.75" customHeight="1" x14ac:dyDescent="0.25"/>
    <row r="16" spans="1:13" ht="15" customHeight="1" x14ac:dyDescent="0.25">
      <c r="A16" s="886" t="s">
        <v>169</v>
      </c>
      <c r="B16" s="34">
        <v>1</v>
      </c>
      <c r="C16" s="844" t="s">
        <v>47</v>
      </c>
      <c r="D16" s="844"/>
      <c r="E16" s="844"/>
      <c r="F16" s="844"/>
      <c r="G16" s="844"/>
      <c r="H16" s="844"/>
      <c r="I16" s="844"/>
      <c r="J16" s="844"/>
      <c r="K16" s="844"/>
      <c r="L16" s="844"/>
      <c r="M16" s="845"/>
    </row>
    <row r="17" spans="1:13" ht="124.5" customHeight="1" x14ac:dyDescent="0.25">
      <c r="A17" s="887"/>
      <c r="B17" s="883"/>
      <c r="C17" s="884"/>
      <c r="D17" s="884"/>
      <c r="E17" s="884"/>
      <c r="F17" s="884"/>
      <c r="G17" s="884"/>
      <c r="H17" s="884"/>
      <c r="I17" s="884"/>
      <c r="J17" s="884"/>
      <c r="K17" s="884"/>
      <c r="L17" s="884"/>
      <c r="M17" s="885"/>
    </row>
    <row r="18" spans="1:13" ht="124.5" customHeight="1" x14ac:dyDescent="0.25">
      <c r="A18" s="887"/>
      <c r="B18" s="883"/>
      <c r="C18" s="884"/>
      <c r="D18" s="884"/>
      <c r="E18" s="884"/>
      <c r="F18" s="884"/>
      <c r="G18" s="884"/>
      <c r="H18" s="884"/>
      <c r="I18" s="884"/>
      <c r="J18" s="884"/>
      <c r="K18" s="884"/>
      <c r="L18" s="884"/>
      <c r="M18" s="885"/>
    </row>
    <row r="19" spans="1:13" ht="28.5" customHeight="1" x14ac:dyDescent="0.25">
      <c r="A19" s="887"/>
      <c r="B19" s="34">
        <v>2</v>
      </c>
      <c r="C19" s="844" t="s">
        <v>283</v>
      </c>
      <c r="D19" s="844"/>
      <c r="E19" s="844"/>
      <c r="F19" s="844"/>
      <c r="G19" s="844"/>
      <c r="H19" s="844"/>
      <c r="I19" s="844"/>
      <c r="J19" s="844"/>
      <c r="K19" s="844"/>
      <c r="L19" s="844"/>
      <c r="M19" s="845"/>
    </row>
    <row r="20" spans="1:13" ht="124.5" customHeight="1" x14ac:dyDescent="0.25">
      <c r="A20" s="887"/>
      <c r="B20" s="883"/>
      <c r="C20" s="884"/>
      <c r="D20" s="884"/>
      <c r="E20" s="884"/>
      <c r="F20" s="884"/>
      <c r="G20" s="884"/>
      <c r="H20" s="884"/>
      <c r="I20" s="884"/>
      <c r="J20" s="884"/>
      <c r="K20" s="884"/>
      <c r="L20" s="884"/>
      <c r="M20" s="885"/>
    </row>
    <row r="21" spans="1:13" ht="124.5" customHeight="1" x14ac:dyDescent="0.25">
      <c r="A21" s="888"/>
      <c r="B21" s="890"/>
      <c r="C21" s="891"/>
      <c r="D21" s="891"/>
      <c r="E21" s="891"/>
      <c r="F21" s="891"/>
      <c r="G21" s="891"/>
      <c r="H21" s="891"/>
      <c r="I21" s="891"/>
      <c r="J21" s="891"/>
      <c r="K21" s="891"/>
      <c r="L21" s="891"/>
      <c r="M21" s="892"/>
    </row>
    <row r="22" spans="1:13" ht="7.5" customHeight="1" x14ac:dyDescent="0.25"/>
    <row r="23" spans="1:13" x14ac:dyDescent="0.25">
      <c r="A23" s="881" t="s">
        <v>820</v>
      </c>
      <c r="B23" s="882"/>
      <c r="C23" s="882"/>
      <c r="D23" s="882"/>
      <c r="E23" s="882"/>
      <c r="F23" s="882"/>
      <c r="G23" s="882"/>
      <c r="H23" s="882"/>
      <c r="I23" s="882"/>
      <c r="J23" s="882"/>
      <c r="K23" s="882"/>
      <c r="L23" s="882"/>
      <c r="M23" s="882"/>
    </row>
  </sheetData>
  <sheetProtection algorithmName="SHA-512" hashValue="+UUqa2CXhnhFPmPWUdhZM5PlO4fnIVH4VBip9GhH/GBueAliBrYyyxTziA75q1BNgKzd39TJ19mGYY1p0amEcQ==" saltValue="wEwya7xgKxCsYnIJC1txBA==" spinCount="100000" sheet="1" selectLockedCells="1"/>
  <mergeCells count="22">
    <mergeCell ref="A23:M23"/>
    <mergeCell ref="A11:M11"/>
    <mergeCell ref="A14:M14"/>
    <mergeCell ref="A16:A21"/>
    <mergeCell ref="C16:M16"/>
    <mergeCell ref="B17:M17"/>
    <mergeCell ref="B21:M21"/>
    <mergeCell ref="B20:M20"/>
    <mergeCell ref="C19:M19"/>
    <mergeCell ref="A1:M1"/>
    <mergeCell ref="A5:J5"/>
    <mergeCell ref="K5:M5"/>
    <mergeCell ref="B18:M18"/>
    <mergeCell ref="A6:J6"/>
    <mergeCell ref="K6:M6"/>
    <mergeCell ref="A7:M7"/>
    <mergeCell ref="L8:M8"/>
    <mergeCell ref="A9:K9"/>
    <mergeCell ref="L9:M9"/>
    <mergeCell ref="A3:M3"/>
    <mergeCell ref="A8:K8"/>
    <mergeCell ref="A10:M10"/>
  </mergeCells>
  <phoneticPr fontId="51" type="noConversion"/>
  <printOptions horizontalCentered="1"/>
  <pageMargins left="0.4" right="0.4" top="0.8" bottom="0.8" header="0.5" footer="0.5"/>
  <pageSetup scale="84" orientation="portrait" horizontalDpi="4294967294" verticalDpi="300" r:id="rId1"/>
  <headerFooter alignWithMargins="0">
    <oddFooter>&amp;LFormulario VAE-009-A  Rev. 2010-08
&amp;C&amp;D, &amp;T&amp;RF.E. #2 Suplem 2 de 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2">
    <pageSetUpPr fitToPage="1"/>
  </sheetPr>
  <dimension ref="A1:Q56"/>
  <sheetViews>
    <sheetView showGridLines="0" topLeftCell="A19" zoomScale="135" zoomScaleNormal="135" workbookViewId="0">
      <selection activeCell="F33" sqref="F33"/>
    </sheetView>
  </sheetViews>
  <sheetFormatPr defaultRowHeight="15" x14ac:dyDescent="0.25"/>
  <cols>
    <col min="1" max="1" width="2.42578125" customWidth="1"/>
    <col min="2" max="2" width="2.85546875" customWidth="1"/>
    <col min="3" max="3" width="3.42578125" customWidth="1"/>
    <col min="4" max="4" width="2.7109375" customWidth="1"/>
    <col min="5" max="5" width="18.7109375" customWidth="1"/>
    <col min="6" max="6" width="2.7109375" customWidth="1"/>
    <col min="7" max="7" width="53.5703125" customWidth="1"/>
    <col min="8" max="8" width="2.7109375" customWidth="1"/>
    <col min="9" max="9" width="13.7109375" customWidth="1"/>
    <col min="10" max="10" width="2.7109375" customWidth="1"/>
    <col min="11" max="11" width="14.140625" customWidth="1"/>
    <col min="12" max="12" width="1.140625" customWidth="1"/>
  </cols>
  <sheetData>
    <row r="1" spans="1:17" ht="18" customHeight="1" x14ac:dyDescent="0.25">
      <c r="A1" s="805" t="s">
        <v>273</v>
      </c>
      <c r="B1" s="805"/>
      <c r="C1" s="805"/>
      <c r="D1" s="805"/>
      <c r="E1" s="805"/>
      <c r="F1" s="805"/>
      <c r="G1" s="805"/>
      <c r="H1" s="805"/>
      <c r="I1" s="805"/>
      <c r="J1" s="805"/>
      <c r="K1" s="805"/>
      <c r="L1" s="805"/>
      <c r="M1" s="135"/>
      <c r="N1" s="135"/>
      <c r="O1" s="135"/>
      <c r="P1" s="135"/>
      <c r="Q1" s="135"/>
    </row>
    <row r="2" spans="1:17" ht="16.5" customHeight="1" x14ac:dyDescent="0.25">
      <c r="D2" s="137"/>
      <c r="E2" s="134"/>
      <c r="F2" s="672" t="s">
        <v>37</v>
      </c>
      <c r="G2" s="672"/>
      <c r="H2" s="135"/>
      <c r="J2" s="135"/>
      <c r="K2" s="431">
        <f>'1 FO-Ingresos'!L2</f>
        <v>2022</v>
      </c>
      <c r="O2" s="77"/>
    </row>
    <row r="3" spans="1:17" ht="9.9499999999999993" customHeight="1" x14ac:dyDescent="0.25">
      <c r="A3" s="814" t="s">
        <v>844</v>
      </c>
      <c r="B3" s="814"/>
      <c r="C3" s="814"/>
      <c r="D3" s="814"/>
      <c r="E3" s="814"/>
      <c r="F3" s="814"/>
      <c r="G3" s="814"/>
      <c r="H3" s="814"/>
      <c r="I3" s="814"/>
      <c r="J3" s="814"/>
      <c r="K3" s="814"/>
    </row>
    <row r="4" spans="1:17" ht="12.75" customHeight="1" x14ac:dyDescent="0.25">
      <c r="E4" s="687"/>
      <c r="F4" s="687"/>
      <c r="G4" s="687"/>
      <c r="H4" s="687"/>
      <c r="I4" s="687"/>
      <c r="J4" s="691" t="str">
        <f>'1 FO-Ingresos'!K4</f>
        <v/>
      </c>
      <c r="K4" s="455" t="s">
        <v>277</v>
      </c>
    </row>
    <row r="5" spans="1:17" ht="25.5" customHeight="1" x14ac:dyDescent="0.25">
      <c r="A5" s="871" t="str">
        <f>'1 FO-Ingresos'!A5:H5</f>
        <v>Parroquia X</v>
      </c>
      <c r="B5" s="872"/>
      <c r="C5" s="872"/>
      <c r="D5" s="872"/>
      <c r="E5" s="872"/>
      <c r="F5" s="872"/>
      <c r="G5" s="872"/>
      <c r="H5" s="872"/>
      <c r="I5" s="872"/>
      <c r="J5" s="873"/>
      <c r="K5" s="840">
        <f>'1 FO-Ingresos'!K5</f>
        <v>999</v>
      </c>
      <c r="L5" s="842"/>
    </row>
    <row r="6" spans="1:17" ht="11.25" customHeight="1" x14ac:dyDescent="0.25">
      <c r="A6" s="831" t="s">
        <v>106</v>
      </c>
      <c r="B6" s="831"/>
      <c r="C6" s="831"/>
      <c r="D6" s="831"/>
      <c r="E6" s="831"/>
      <c r="F6" s="831"/>
      <c r="G6" s="831"/>
      <c r="H6" s="831"/>
      <c r="I6" s="831"/>
      <c r="J6" s="831"/>
      <c r="K6" s="831" t="s">
        <v>78</v>
      </c>
      <c r="L6" s="831"/>
    </row>
    <row r="7" spans="1:17" ht="30.75" customHeight="1" x14ac:dyDescent="0.25">
      <c r="A7" s="855" t="s">
        <v>170</v>
      </c>
      <c r="B7" s="855"/>
      <c r="C7" s="855"/>
      <c r="D7" s="855"/>
      <c r="E7" s="855"/>
      <c r="F7" s="855"/>
      <c r="G7" s="855"/>
      <c r="H7" s="855"/>
      <c r="I7" s="855"/>
      <c r="J7" s="855"/>
      <c r="K7" s="855"/>
      <c r="L7" s="855"/>
    </row>
    <row r="8" spans="1:17" ht="20.25" customHeight="1" x14ac:dyDescent="0.25">
      <c r="A8" s="868" t="s">
        <v>640</v>
      </c>
      <c r="B8" s="784"/>
      <c r="C8" s="784"/>
      <c r="D8" s="784"/>
      <c r="E8" s="784"/>
      <c r="F8" s="784"/>
      <c r="G8" s="784"/>
      <c r="H8" s="784"/>
      <c r="I8" s="784"/>
      <c r="J8" s="785"/>
      <c r="K8" s="868" t="s">
        <v>96</v>
      </c>
      <c r="L8" s="869"/>
    </row>
    <row r="9" spans="1:17" ht="23.25" customHeight="1" x14ac:dyDescent="0.25">
      <c r="A9" s="865" t="s">
        <v>278</v>
      </c>
      <c r="B9" s="866"/>
      <c r="C9" s="866"/>
      <c r="D9" s="866"/>
      <c r="E9" s="866"/>
      <c r="F9" s="866"/>
      <c r="G9" s="866"/>
      <c r="H9" s="866"/>
      <c r="I9" s="866"/>
      <c r="J9" s="867"/>
      <c r="K9" s="856" t="s">
        <v>318</v>
      </c>
      <c r="L9" s="857"/>
    </row>
    <row r="10" spans="1:17" ht="43.5" customHeight="1" x14ac:dyDescent="0.25">
      <c r="A10" s="903"/>
      <c r="B10" s="879"/>
      <c r="C10" s="879"/>
      <c r="D10" s="879"/>
      <c r="E10" s="879"/>
      <c r="F10" s="879"/>
      <c r="G10" s="879"/>
      <c r="H10" s="879"/>
      <c r="I10" s="879"/>
      <c r="J10" s="879"/>
      <c r="K10" s="879"/>
      <c r="L10" s="880"/>
    </row>
    <row r="11" spans="1:17" ht="12.75" customHeight="1" x14ac:dyDescent="0.25">
      <c r="A11" s="875" t="s">
        <v>279</v>
      </c>
      <c r="B11" s="876"/>
      <c r="C11" s="876"/>
      <c r="D11" s="876"/>
      <c r="E11" s="876"/>
      <c r="F11" s="876"/>
      <c r="G11" s="876"/>
      <c r="H11" s="876"/>
      <c r="I11" s="876"/>
      <c r="J11" s="876"/>
      <c r="K11" s="876"/>
      <c r="L11" s="877"/>
    </row>
    <row r="12" spans="1:17" ht="9.75" customHeight="1" x14ac:dyDescent="0.25">
      <c r="A12" s="32"/>
      <c r="B12" s="32"/>
      <c r="C12" s="32"/>
      <c r="D12" s="32"/>
      <c r="E12" s="32"/>
      <c r="F12" s="32"/>
      <c r="G12" s="32"/>
      <c r="H12" s="32"/>
      <c r="I12" s="32"/>
      <c r="J12" s="32"/>
      <c r="K12" s="32"/>
      <c r="L12" s="32"/>
    </row>
    <row r="13" spans="1:17" ht="14.25" customHeight="1" x14ac:dyDescent="0.25">
      <c r="C13" s="633" t="s">
        <v>765</v>
      </c>
      <c r="F13" s="136" t="str">
        <f>IF(H13="x","","x")</f>
        <v>x</v>
      </c>
      <c r="G13" s="593" t="s">
        <v>768</v>
      </c>
      <c r="H13" s="136"/>
      <c r="I13" s="593" t="s">
        <v>766</v>
      </c>
      <c r="J13" s="10"/>
      <c r="K13" s="10"/>
      <c r="L13" s="10"/>
    </row>
    <row r="14" spans="1:17" ht="12.75" customHeight="1" x14ac:dyDescent="0.25">
      <c r="A14" s="814" t="s">
        <v>767</v>
      </c>
      <c r="B14" s="817"/>
      <c r="C14" s="817"/>
      <c r="D14" s="817"/>
      <c r="E14" s="817"/>
      <c r="F14" s="817"/>
      <c r="G14" s="817"/>
      <c r="H14" s="817"/>
      <c r="I14" s="817"/>
      <c r="J14" s="817"/>
      <c r="K14" s="817"/>
      <c r="L14" s="817"/>
      <c r="M14" s="176"/>
    </row>
    <row r="15" spans="1:17" ht="5.25" customHeight="1" x14ac:dyDescent="0.25"/>
    <row r="16" spans="1:17" ht="6" customHeight="1" x14ac:dyDescent="0.25">
      <c r="A16" s="833" t="s">
        <v>166</v>
      </c>
      <c r="B16" s="80"/>
      <c r="C16" s="80"/>
      <c r="D16" s="80"/>
      <c r="E16" s="80"/>
      <c r="F16" s="80"/>
      <c r="G16" s="81"/>
      <c r="H16" s="81"/>
      <c r="I16" s="81"/>
      <c r="J16" s="81"/>
      <c r="K16" s="81"/>
      <c r="L16" s="75"/>
    </row>
    <row r="17" spans="1:12" ht="15.75" x14ac:dyDescent="0.25">
      <c r="A17" s="834"/>
      <c r="B17" s="51">
        <v>1</v>
      </c>
      <c r="C17" s="647" t="s">
        <v>813</v>
      </c>
      <c r="D17" s="161"/>
      <c r="E17" s="141"/>
      <c r="F17" s="141"/>
      <c r="G17" s="142"/>
      <c r="H17" s="82"/>
      <c r="I17" s="154"/>
      <c r="J17" s="154"/>
      <c r="K17" s="154"/>
      <c r="L17" s="76"/>
    </row>
    <row r="18" spans="1:12" ht="12" customHeight="1" x14ac:dyDescent="0.2">
      <c r="A18" s="834"/>
      <c r="B18" s="179"/>
      <c r="C18" s="179" t="s">
        <v>122</v>
      </c>
      <c r="D18" s="458" t="s">
        <v>644</v>
      </c>
      <c r="E18" s="458"/>
      <c r="F18" s="458"/>
      <c r="G18" s="458"/>
      <c r="H18" s="175"/>
      <c r="I18" s="457">
        <v>0</v>
      </c>
      <c r="J18" s="154"/>
      <c r="K18" s="154"/>
      <c r="L18" s="76"/>
    </row>
    <row r="19" spans="1:12" ht="12" customHeight="1" x14ac:dyDescent="0.2">
      <c r="A19" s="834"/>
      <c r="B19" s="144"/>
      <c r="C19" s="144" t="s">
        <v>123</v>
      </c>
      <c r="D19" s="458" t="s">
        <v>645</v>
      </c>
      <c r="E19" s="458"/>
      <c r="F19" s="458"/>
      <c r="G19" s="458"/>
      <c r="H19" s="175"/>
      <c r="I19" s="456"/>
      <c r="J19" s="154"/>
      <c r="K19" s="154"/>
      <c r="L19" s="76"/>
    </row>
    <row r="20" spans="1:12" ht="12" customHeight="1" x14ac:dyDescent="0.2">
      <c r="A20" s="834"/>
      <c r="B20" s="144"/>
      <c r="C20" s="144" t="s">
        <v>124</v>
      </c>
      <c r="D20" s="458" t="s">
        <v>646</v>
      </c>
      <c r="E20" s="458"/>
      <c r="F20" s="458"/>
      <c r="G20" s="458"/>
      <c r="H20" s="175"/>
      <c r="I20" s="456"/>
      <c r="J20" s="154"/>
      <c r="K20" s="154"/>
      <c r="L20" s="76"/>
    </row>
    <row r="21" spans="1:12" ht="12" customHeight="1" x14ac:dyDescent="0.2">
      <c r="A21" s="834"/>
      <c r="B21" s="144"/>
      <c r="C21" s="144" t="s">
        <v>125</v>
      </c>
      <c r="D21" s="458" t="s">
        <v>701</v>
      </c>
      <c r="E21" s="458"/>
      <c r="F21" s="458"/>
      <c r="G21" s="458"/>
      <c r="H21" s="175"/>
      <c r="I21" s="456"/>
      <c r="J21" s="154"/>
      <c r="K21" s="154"/>
      <c r="L21" s="76"/>
    </row>
    <row r="22" spans="1:12" ht="12" customHeight="1" x14ac:dyDescent="0.2">
      <c r="A22" s="834"/>
      <c r="B22" s="144"/>
      <c r="C22" s="144" t="s">
        <v>126</v>
      </c>
      <c r="D22" s="458" t="s">
        <v>647</v>
      </c>
      <c r="E22" s="458"/>
      <c r="F22" s="458"/>
      <c r="G22" s="458"/>
      <c r="H22" s="175"/>
      <c r="I22" s="456"/>
      <c r="J22" s="154"/>
      <c r="K22" s="154"/>
      <c r="L22" s="76"/>
    </row>
    <row r="23" spans="1:12" ht="12" customHeight="1" x14ac:dyDescent="0.2">
      <c r="A23" s="834"/>
      <c r="B23" s="144"/>
      <c r="C23" s="144" t="s">
        <v>127</v>
      </c>
      <c r="D23" s="458" t="s">
        <v>648</v>
      </c>
      <c r="E23" s="458"/>
      <c r="F23" s="458"/>
      <c r="G23" s="458"/>
      <c r="H23" s="175"/>
      <c r="I23" s="456"/>
      <c r="J23" s="154"/>
      <c r="K23" s="154"/>
      <c r="L23" s="76"/>
    </row>
    <row r="24" spans="1:12" ht="12" customHeight="1" x14ac:dyDescent="0.2">
      <c r="A24" s="834"/>
      <c r="B24" s="144"/>
      <c r="C24" s="144" t="s">
        <v>128</v>
      </c>
      <c r="D24" s="458" t="s">
        <v>649</v>
      </c>
      <c r="E24" s="458"/>
      <c r="F24" s="458"/>
      <c r="G24" s="458"/>
      <c r="H24" s="175"/>
      <c r="I24" s="456"/>
      <c r="J24" s="154"/>
      <c r="K24" s="154"/>
      <c r="L24" s="76"/>
    </row>
    <row r="25" spans="1:12" ht="12" customHeight="1" x14ac:dyDescent="0.2">
      <c r="A25" s="834"/>
      <c r="B25" s="144"/>
      <c r="C25" s="144" t="s">
        <v>129</v>
      </c>
      <c r="D25" s="458" t="s">
        <v>650</v>
      </c>
      <c r="E25" s="458"/>
      <c r="F25" s="458"/>
      <c r="G25" s="458"/>
      <c r="H25" s="175"/>
      <c r="I25" s="456"/>
      <c r="J25" s="154"/>
      <c r="K25" s="154"/>
      <c r="L25" s="76"/>
    </row>
    <row r="26" spans="1:12" ht="12" customHeight="1" x14ac:dyDescent="0.2">
      <c r="A26" s="834"/>
      <c r="B26" s="144"/>
      <c r="C26" s="144" t="s">
        <v>130</v>
      </c>
      <c r="D26" s="901"/>
      <c r="E26" s="901"/>
      <c r="F26" s="901"/>
      <c r="G26" s="901"/>
      <c r="H26" s="175"/>
      <c r="I26" s="456"/>
      <c r="J26" s="154"/>
      <c r="K26" s="154"/>
      <c r="L26" s="76"/>
    </row>
    <row r="27" spans="1:12" ht="12" customHeight="1" x14ac:dyDescent="0.2">
      <c r="A27" s="834"/>
      <c r="B27" s="144"/>
      <c r="C27" s="144" t="s">
        <v>131</v>
      </c>
      <c r="D27" s="901"/>
      <c r="E27" s="901"/>
      <c r="F27" s="901"/>
      <c r="G27" s="901"/>
      <c r="H27" s="175"/>
      <c r="I27" s="456"/>
      <c r="J27" s="154"/>
      <c r="K27" s="154"/>
      <c r="L27" s="76"/>
    </row>
    <row r="28" spans="1:12" ht="12" customHeight="1" x14ac:dyDescent="0.2">
      <c r="A28" s="834"/>
      <c r="B28" s="144"/>
      <c r="C28" s="144" t="s">
        <v>132</v>
      </c>
      <c r="D28" s="901"/>
      <c r="E28" s="901"/>
      <c r="F28" s="901"/>
      <c r="G28" s="901"/>
      <c r="H28" s="175"/>
      <c r="I28" s="456"/>
      <c r="J28" s="154"/>
      <c r="K28" s="154"/>
      <c r="L28" s="76"/>
    </row>
    <row r="29" spans="1:12" ht="17.25" customHeight="1" x14ac:dyDescent="0.25">
      <c r="A29" s="834"/>
      <c r="B29" s="298">
        <v>2</v>
      </c>
      <c r="C29" s="659" t="s">
        <v>823</v>
      </c>
      <c r="D29" s="160"/>
      <c r="E29" s="293"/>
      <c r="F29" s="293"/>
      <c r="G29" s="147"/>
      <c r="H29" s="83"/>
      <c r="I29" s="147"/>
      <c r="J29" s="155"/>
      <c r="K29" s="451">
        <f>SUM(I18:I28)</f>
        <v>0</v>
      </c>
      <c r="L29" s="76"/>
    </row>
    <row r="30" spans="1:12" ht="8.25" customHeight="1" x14ac:dyDescent="0.25">
      <c r="A30" s="834"/>
      <c r="B30" s="148"/>
      <c r="C30" s="648"/>
      <c r="D30" s="50"/>
      <c r="E30" s="149"/>
      <c r="F30" s="149"/>
      <c r="G30" s="46"/>
      <c r="H30" s="84"/>
      <c r="I30" s="46"/>
      <c r="J30" s="46"/>
      <c r="K30" s="649"/>
      <c r="L30" s="76"/>
    </row>
    <row r="31" spans="1:12" ht="17.25" customHeight="1" x14ac:dyDescent="0.25">
      <c r="A31" s="834"/>
      <c r="B31" s="51">
        <v>3</v>
      </c>
      <c r="C31" s="641" t="s">
        <v>815</v>
      </c>
      <c r="D31" s="50"/>
      <c r="E31" s="141"/>
      <c r="F31" s="141"/>
      <c r="G31" s="142"/>
      <c r="H31" s="84"/>
      <c r="I31" s="46"/>
      <c r="J31" s="46"/>
      <c r="K31" s="650"/>
      <c r="L31" s="76"/>
    </row>
    <row r="32" spans="1:12" ht="12" customHeight="1" x14ac:dyDescent="0.2">
      <c r="A32" s="834"/>
      <c r="B32" s="322"/>
      <c r="C32" s="182" t="s">
        <v>122</v>
      </c>
      <c r="D32" s="458" t="s">
        <v>27</v>
      </c>
      <c r="E32" s="153"/>
      <c r="F32" s="153"/>
      <c r="G32" s="153"/>
      <c r="H32" s="175"/>
      <c r="I32" s="456"/>
      <c r="J32" s="46"/>
      <c r="K32" s="650"/>
      <c r="L32" s="76"/>
    </row>
    <row r="33" spans="1:12" ht="12" customHeight="1" x14ac:dyDescent="0.2">
      <c r="A33" s="834"/>
      <c r="B33" s="165"/>
      <c r="C33" s="152" t="s">
        <v>123</v>
      </c>
      <c r="D33" s="459" t="s">
        <v>627</v>
      </c>
      <c r="E33" s="171"/>
      <c r="F33" s="634" t="s">
        <v>816</v>
      </c>
      <c r="G33" s="658" t="s">
        <v>28</v>
      </c>
      <c r="H33" s="175"/>
      <c r="I33" s="456"/>
      <c r="J33" s="46"/>
      <c r="K33" s="650"/>
      <c r="L33" s="76"/>
    </row>
    <row r="34" spans="1:12" ht="17.25" customHeight="1" x14ac:dyDescent="0.25">
      <c r="A34" s="834"/>
      <c r="B34" s="182">
        <v>4</v>
      </c>
      <c r="C34" s="461" t="s">
        <v>817</v>
      </c>
      <c r="D34" s="165"/>
      <c r="E34" s="146"/>
      <c r="F34" s="146"/>
      <c r="G34" s="147"/>
      <c r="H34" s="83"/>
      <c r="I34" s="147"/>
      <c r="J34" s="155"/>
      <c r="K34" s="449">
        <f>SUM(I32:I33)</f>
        <v>0</v>
      </c>
      <c r="L34" s="76"/>
    </row>
    <row r="35" spans="1:12" ht="8.25" customHeight="1" x14ac:dyDescent="0.25">
      <c r="A35" s="834"/>
      <c r="B35" s="294"/>
      <c r="C35" s="294"/>
      <c r="D35" s="295"/>
      <c r="E35" s="295"/>
      <c r="F35" s="295"/>
      <c r="G35" s="46"/>
      <c r="H35" s="84"/>
      <c r="I35" s="46"/>
      <c r="J35" s="46"/>
      <c r="K35" s="156"/>
      <c r="L35" s="76"/>
    </row>
    <row r="36" spans="1:12" ht="15.75" customHeight="1" x14ac:dyDescent="0.2">
      <c r="A36" s="834"/>
      <c r="B36" s="294">
        <v>5</v>
      </c>
      <c r="C36" s="657" t="s">
        <v>821</v>
      </c>
      <c r="D36" s="161"/>
      <c r="E36" s="295"/>
      <c r="F36" s="295"/>
      <c r="G36" s="150"/>
      <c r="H36" s="85"/>
      <c r="I36" s="157"/>
      <c r="J36" s="157"/>
      <c r="K36" s="50"/>
      <c r="L36" s="19"/>
    </row>
    <row r="37" spans="1:12" ht="12" customHeight="1" x14ac:dyDescent="0.2">
      <c r="A37" s="834"/>
      <c r="B37" s="163"/>
      <c r="C37" s="651" t="s">
        <v>122</v>
      </c>
      <c r="D37" s="458" t="s">
        <v>798</v>
      </c>
      <c r="E37" s="153"/>
      <c r="F37" s="153"/>
      <c r="G37" s="153"/>
      <c r="H37" s="175"/>
      <c r="I37" s="456"/>
      <c r="J37" s="50"/>
      <c r="K37" s="50"/>
      <c r="L37" s="19"/>
    </row>
    <row r="38" spans="1:12" ht="12" customHeight="1" x14ac:dyDescent="0.25">
      <c r="A38" s="834"/>
      <c r="B38" s="163"/>
      <c r="C38" s="661" t="s">
        <v>123</v>
      </c>
      <c r="D38" s="458" t="s">
        <v>723</v>
      </c>
      <c r="E38" s="299"/>
      <c r="F38" s="299"/>
      <c r="G38" s="462"/>
      <c r="H38" s="175"/>
      <c r="I38" s="456"/>
      <c r="J38" s="50"/>
      <c r="K38" s="50"/>
      <c r="L38" s="19"/>
    </row>
    <row r="39" spans="1:12" ht="12" customHeight="1" x14ac:dyDescent="0.25">
      <c r="A39" s="834"/>
      <c r="B39" s="160"/>
      <c r="C39" s="660" t="s">
        <v>124</v>
      </c>
      <c r="D39" s="458" t="s">
        <v>724</v>
      </c>
      <c r="E39" s="299"/>
      <c r="F39" s="299"/>
      <c r="G39" s="462"/>
      <c r="H39" s="175"/>
      <c r="I39" s="456"/>
      <c r="J39" s="50"/>
      <c r="K39" s="50"/>
      <c r="L39" s="19"/>
    </row>
    <row r="40" spans="1:12" ht="12" customHeight="1" x14ac:dyDescent="0.25">
      <c r="A40" s="834"/>
      <c r="B40" s="160"/>
      <c r="C40" s="660" t="s">
        <v>125</v>
      </c>
      <c r="D40" s="458" t="s">
        <v>725</v>
      </c>
      <c r="E40" s="299"/>
      <c r="F40" s="299"/>
      <c r="G40" s="462"/>
      <c r="H40" s="175"/>
      <c r="I40" s="456"/>
      <c r="J40" s="50"/>
      <c r="K40" s="50"/>
      <c r="L40" s="19"/>
    </row>
    <row r="41" spans="1:12" ht="15.75" customHeight="1" x14ac:dyDescent="0.25">
      <c r="A41" s="834"/>
      <c r="B41" s="298">
        <v>6</v>
      </c>
      <c r="C41" s="659" t="s">
        <v>679</v>
      </c>
      <c r="D41" s="160"/>
      <c r="E41" s="293"/>
      <c r="F41" s="293"/>
      <c r="G41" s="299"/>
      <c r="H41" s="86"/>
      <c r="I41" s="674"/>
      <c r="J41" s="159"/>
      <c r="K41" s="655">
        <f>SUM(I37:I40)</f>
        <v>0</v>
      </c>
      <c r="L41" s="19"/>
    </row>
    <row r="42" spans="1:12" ht="8.25" customHeight="1" x14ac:dyDescent="0.2">
      <c r="A42" s="834"/>
      <c r="B42" s="148"/>
      <c r="C42" s="648"/>
      <c r="D42" s="50"/>
      <c r="E42" s="149"/>
      <c r="F42" s="149"/>
      <c r="G42" s="652"/>
      <c r="H42" s="653"/>
      <c r="I42" s="654"/>
      <c r="J42" s="50"/>
      <c r="K42" s="656"/>
      <c r="L42" s="19"/>
    </row>
    <row r="43" spans="1:12" ht="15.75" customHeight="1" x14ac:dyDescent="0.25">
      <c r="A43" s="834"/>
      <c r="B43" s="51">
        <v>7</v>
      </c>
      <c r="C43" s="641" t="s">
        <v>674</v>
      </c>
      <c r="D43" s="50"/>
      <c r="E43" s="141"/>
      <c r="F43" s="141"/>
      <c r="G43" s="142"/>
      <c r="H43" s="84"/>
      <c r="I43" s="46"/>
      <c r="J43" s="46"/>
      <c r="K43" s="650"/>
      <c r="L43" s="19"/>
    </row>
    <row r="44" spans="1:12" ht="12" customHeight="1" x14ac:dyDescent="0.2">
      <c r="A44" s="834"/>
      <c r="B44" s="322"/>
      <c r="C44" s="182" t="s">
        <v>122</v>
      </c>
      <c r="D44" s="458" t="s">
        <v>831</v>
      </c>
      <c r="E44" s="153"/>
      <c r="F44" s="153"/>
      <c r="G44" s="153"/>
      <c r="H44" s="175"/>
      <c r="I44" s="456"/>
      <c r="J44" s="46"/>
      <c r="K44" s="650"/>
      <c r="L44" s="19"/>
    </row>
    <row r="45" spans="1:12" ht="12" customHeight="1" x14ac:dyDescent="0.2">
      <c r="A45" s="834"/>
      <c r="B45" s="322"/>
      <c r="C45" s="651" t="s">
        <v>123</v>
      </c>
      <c r="D45" s="458" t="s">
        <v>675</v>
      </c>
      <c r="E45" s="153"/>
      <c r="F45" s="153"/>
      <c r="G45" s="153"/>
      <c r="H45" s="175"/>
      <c r="I45" s="456"/>
      <c r="J45" s="46"/>
      <c r="K45" s="650"/>
      <c r="L45" s="19"/>
    </row>
    <row r="46" spans="1:12" ht="12" customHeight="1" x14ac:dyDescent="0.2">
      <c r="A46" s="834"/>
      <c r="B46" s="165"/>
      <c r="C46" s="460" t="s">
        <v>124</v>
      </c>
      <c r="D46" s="459" t="s">
        <v>628</v>
      </c>
      <c r="E46" s="171"/>
      <c r="F46" s="634" t="s">
        <v>816</v>
      </c>
      <c r="G46" s="658" t="s">
        <v>832</v>
      </c>
      <c r="H46" s="175"/>
      <c r="I46" s="456"/>
      <c r="J46" s="46"/>
      <c r="K46" s="650"/>
      <c r="L46" s="19"/>
    </row>
    <row r="47" spans="1:12" ht="15.75" customHeight="1" x14ac:dyDescent="0.25">
      <c r="A47" s="834"/>
      <c r="B47" s="182">
        <v>8</v>
      </c>
      <c r="C47" s="461" t="s">
        <v>822</v>
      </c>
      <c r="D47" s="165"/>
      <c r="E47" s="146"/>
      <c r="F47" s="146"/>
      <c r="G47" s="147"/>
      <c r="H47" s="83"/>
      <c r="I47" s="147"/>
      <c r="J47" s="155"/>
      <c r="K47" s="449">
        <f>SUM(I44:I46)</f>
        <v>0</v>
      </c>
      <c r="L47" s="19"/>
    </row>
    <row r="48" spans="1:12" ht="8.25" customHeight="1" x14ac:dyDescent="0.25">
      <c r="A48" s="835"/>
      <c r="B48" s="870"/>
      <c r="C48" s="870"/>
      <c r="D48" s="870"/>
      <c r="E48" s="870"/>
      <c r="F48" s="870"/>
      <c r="G48" s="870"/>
      <c r="H48" s="870"/>
      <c r="I48" s="870"/>
      <c r="J48" s="870"/>
      <c r="K48" s="870"/>
      <c r="L48" s="24"/>
    </row>
    <row r="49" spans="1:12" ht="15" customHeight="1" x14ac:dyDescent="0.25">
      <c r="A49" s="132"/>
      <c r="B49" s="133"/>
      <c r="C49" s="133"/>
      <c r="D49" s="133"/>
      <c r="E49" s="133"/>
      <c r="F49" s="133"/>
      <c r="G49" s="133"/>
      <c r="H49" s="133"/>
      <c r="I49" s="133"/>
      <c r="J49" s="133"/>
      <c r="K49" s="133"/>
      <c r="L49" s="3"/>
    </row>
    <row r="50" spans="1:12" x14ac:dyDescent="0.25">
      <c r="A50" t="s">
        <v>819</v>
      </c>
      <c r="D50" s="74"/>
      <c r="E50" s="74"/>
      <c r="F50" s="74"/>
      <c r="G50" s="74"/>
      <c r="H50" s="74"/>
      <c r="I50" s="74"/>
      <c r="J50" s="74"/>
      <c r="K50" s="74"/>
      <c r="L50" s="74"/>
    </row>
    <row r="51" spans="1:12" ht="16.5" x14ac:dyDescent="0.25">
      <c r="A51" s="610" t="s">
        <v>846</v>
      </c>
    </row>
    <row r="52" spans="1:12" ht="16.5" x14ac:dyDescent="0.25">
      <c r="A52" s="610" t="s">
        <v>617</v>
      </c>
    </row>
    <row r="53" spans="1:12" ht="16.5" x14ac:dyDescent="0.25">
      <c r="A53" s="610" t="s">
        <v>618</v>
      </c>
    </row>
    <row r="54" spans="1:12" ht="16.5" x14ac:dyDescent="0.25">
      <c r="A54" s="610" t="s">
        <v>643</v>
      </c>
    </row>
    <row r="55" spans="1:12" x14ac:dyDescent="0.25">
      <c r="A55" t="s">
        <v>616</v>
      </c>
    </row>
    <row r="56" spans="1:12" ht="16.5" x14ac:dyDescent="0.25">
      <c r="A56" s="610" t="s">
        <v>682</v>
      </c>
    </row>
  </sheetData>
  <sheetProtection algorithmName="SHA-512" hashValue="4ijBt7ipWbKM8lNhQrenzujNsyseU9PU1aUA/EABQZTEIuvMVpS2CgDFOWVX1A7q2VEJ50n9mbsA/1DU8l+/PA==" saltValue="RgkCf5aNvKp8L7kYhdzKoQ==" spinCount="100000" sheet="1" selectLockedCells="1"/>
  <mergeCells count="19">
    <mergeCell ref="A3:K3"/>
    <mergeCell ref="A1:L1"/>
    <mergeCell ref="A9:J9"/>
    <mergeCell ref="A8:J8"/>
    <mergeCell ref="K8:L8"/>
    <mergeCell ref="A5:J5"/>
    <mergeCell ref="A6:J6"/>
    <mergeCell ref="K5:L5"/>
    <mergeCell ref="K6:L6"/>
    <mergeCell ref="A10:L10"/>
    <mergeCell ref="A11:L11"/>
    <mergeCell ref="A7:L7"/>
    <mergeCell ref="D28:G28"/>
    <mergeCell ref="D26:G26"/>
    <mergeCell ref="D27:G27"/>
    <mergeCell ref="A14:L14"/>
    <mergeCell ref="A16:A48"/>
    <mergeCell ref="B48:K48"/>
    <mergeCell ref="K9:L9"/>
  </mergeCells>
  <phoneticPr fontId="0" type="noConversion"/>
  <printOptions horizontalCentered="1"/>
  <pageMargins left="0.4" right="0.4" top="0.8" bottom="0.8" header="0.5" footer="0.5"/>
  <pageSetup scale="81" orientation="portrait" horizontalDpi="4294967294" verticalDpi="4294967294" r:id="rId1"/>
  <headerFooter alignWithMargins="0">
    <oddFooter>&amp;LFormulario VAE-009-A  Rev. 2010-08
&amp;C&amp;D, &amp;T&amp;RF.E. #4 Suplem  1 de 2</oddFooter>
  </headerFooter>
  <ignoredErrors>
    <ignoredError sqref="G46 G33"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3">
    <pageSetUpPr fitToPage="1"/>
  </sheetPr>
  <dimension ref="A1:M23"/>
  <sheetViews>
    <sheetView showGridLines="0" zoomScale="135" zoomScaleNormal="135" workbookViewId="0">
      <selection activeCell="B17" sqref="B17:M17"/>
    </sheetView>
  </sheetViews>
  <sheetFormatPr defaultRowHeight="15" x14ac:dyDescent="0.25"/>
  <cols>
    <col min="1" max="1" width="2.5703125" customWidth="1"/>
    <col min="2" max="2" width="2.7109375" customWidth="1"/>
    <col min="3" max="3" width="12.5703125" customWidth="1"/>
    <col min="4" max="4" width="2.85546875" customWidth="1"/>
    <col min="5" max="5" width="2.7109375" customWidth="1"/>
    <col min="6" max="6" width="21.140625" customWidth="1"/>
    <col min="8" max="8" width="3.7109375" customWidth="1"/>
    <col min="9" max="9" width="19.5703125" customWidth="1"/>
    <col min="10" max="10" width="2.7109375" customWidth="1"/>
    <col min="11" max="11" width="13.42578125" customWidth="1"/>
    <col min="12" max="12" width="16.140625" customWidth="1"/>
    <col min="13" max="13" width="1.140625" customWidth="1"/>
  </cols>
  <sheetData>
    <row r="1" spans="1:13" ht="18" customHeight="1" x14ac:dyDescent="0.25">
      <c r="A1" s="805" t="s">
        <v>273</v>
      </c>
      <c r="B1" s="805"/>
      <c r="C1" s="805"/>
      <c r="D1" s="805"/>
      <c r="E1" s="805"/>
      <c r="F1" s="805"/>
      <c r="G1" s="805"/>
      <c r="H1" s="805"/>
      <c r="I1" s="805"/>
      <c r="J1" s="805"/>
      <c r="K1" s="805"/>
      <c r="L1" s="805"/>
      <c r="M1" s="805"/>
    </row>
    <row r="2" spans="1:13" ht="16.5" customHeight="1" x14ac:dyDescent="0.25">
      <c r="B2" s="137"/>
      <c r="C2" s="134"/>
      <c r="E2" s="672" t="s">
        <v>684</v>
      </c>
      <c r="F2" s="672"/>
      <c r="H2" s="135"/>
      <c r="L2" s="431">
        <f>'1 FO-Ingresos'!L2</f>
        <v>2022</v>
      </c>
    </row>
    <row r="3" spans="1:13" ht="9.9499999999999993" customHeight="1" x14ac:dyDescent="0.25">
      <c r="A3" s="814" t="s">
        <v>844</v>
      </c>
      <c r="B3" s="814"/>
      <c r="C3" s="814"/>
      <c r="D3" s="814"/>
      <c r="E3" s="814"/>
      <c r="F3" s="814"/>
      <c r="G3" s="814"/>
      <c r="H3" s="814"/>
      <c r="I3" s="814"/>
      <c r="J3" s="814"/>
      <c r="K3" s="814"/>
      <c r="L3" s="814"/>
      <c r="M3" s="814"/>
    </row>
    <row r="4" spans="1:13" ht="12.75" customHeight="1" x14ac:dyDescent="0.25">
      <c r="B4" s="636"/>
      <c r="C4" s="687"/>
      <c r="D4" s="687"/>
      <c r="E4" s="687"/>
      <c r="F4" s="687"/>
      <c r="G4" s="687"/>
      <c r="H4" s="687"/>
      <c r="I4" s="687"/>
      <c r="J4" s="687"/>
      <c r="K4" s="689" t="str">
        <f>'1 FO-Ingresos'!K4</f>
        <v/>
      </c>
      <c r="L4" s="455" t="s">
        <v>282</v>
      </c>
    </row>
    <row r="5" spans="1:13" ht="25.5" customHeight="1" x14ac:dyDescent="0.25">
      <c r="A5" s="893" t="str">
        <f>'1 FO-Ingresos'!A5:H5</f>
        <v>Parroquia X</v>
      </c>
      <c r="B5" s="896"/>
      <c r="C5" s="896"/>
      <c r="D5" s="896"/>
      <c r="E5" s="896"/>
      <c r="F5" s="896"/>
      <c r="G5" s="896"/>
      <c r="H5" s="896"/>
      <c r="I5" s="896"/>
      <c r="J5" s="897"/>
      <c r="K5" s="893">
        <f>'1 FO-Ingresos'!K5</f>
        <v>999</v>
      </c>
      <c r="L5" s="894"/>
      <c r="M5" s="895"/>
    </row>
    <row r="6" spans="1:13" ht="11.25" customHeight="1" x14ac:dyDescent="0.25">
      <c r="A6" s="792" t="s">
        <v>106</v>
      </c>
      <c r="B6" s="793"/>
      <c r="C6" s="793"/>
      <c r="D6" s="793"/>
      <c r="E6" s="793"/>
      <c r="F6" s="793"/>
      <c r="G6" s="793"/>
      <c r="H6" s="793"/>
      <c r="I6" s="793"/>
      <c r="J6" s="794"/>
      <c r="K6" s="898" t="s">
        <v>78</v>
      </c>
      <c r="L6" s="899"/>
      <c r="M6" s="900"/>
    </row>
    <row r="7" spans="1:13" ht="28.5" customHeight="1" x14ac:dyDescent="0.25">
      <c r="A7" s="853" t="s">
        <v>171</v>
      </c>
      <c r="B7" s="853"/>
      <c r="C7" s="853"/>
      <c r="D7" s="853"/>
      <c r="E7" s="853"/>
      <c r="F7" s="853"/>
      <c r="G7" s="853"/>
      <c r="H7" s="853"/>
      <c r="I7" s="853"/>
      <c r="J7" s="853"/>
      <c r="K7" s="853"/>
      <c r="L7" s="853"/>
      <c r="M7" s="853"/>
    </row>
    <row r="8" spans="1:13" ht="20.25" customHeight="1" x14ac:dyDescent="0.25">
      <c r="A8" s="893" t="str">
        <f>IF('5 FE#4-Adic,Erog'!A8:J8="","",'5 FE#4-Adic,Erog'!A8:J8)</f>
        <v>F E #4 -</v>
      </c>
      <c r="B8" s="896"/>
      <c r="C8" s="896"/>
      <c r="D8" s="896"/>
      <c r="E8" s="896"/>
      <c r="F8" s="896"/>
      <c r="G8" s="896"/>
      <c r="H8" s="896"/>
      <c r="I8" s="896"/>
      <c r="J8" s="896"/>
      <c r="K8" s="897"/>
      <c r="L8" s="840" t="str">
        <f>IF('5 FE#4-Adic,Erog'!K8="","",'5 FE#4-Adic,Erog'!K8)</f>
        <v>D</v>
      </c>
      <c r="M8" s="842"/>
    </row>
    <row r="9" spans="1:13" ht="23.25" customHeight="1" x14ac:dyDescent="0.25">
      <c r="A9" s="865" t="s">
        <v>44</v>
      </c>
      <c r="B9" s="866"/>
      <c r="C9" s="866"/>
      <c r="D9" s="866"/>
      <c r="E9" s="866"/>
      <c r="F9" s="866"/>
      <c r="G9" s="866"/>
      <c r="H9" s="866"/>
      <c r="I9" s="866"/>
      <c r="J9" s="866"/>
      <c r="K9" s="867"/>
      <c r="L9" s="856" t="s">
        <v>46</v>
      </c>
      <c r="M9" s="857"/>
    </row>
    <row r="10" spans="1:13" ht="43.5" customHeight="1" x14ac:dyDescent="0.25">
      <c r="A10" s="871" t="str">
        <f>IF('5 FE#4-Adic,Erog'!A10:L10="","",'5 FE#4-Adic,Erog'!A10:L10)</f>
        <v/>
      </c>
      <c r="B10" s="872"/>
      <c r="C10" s="872"/>
      <c r="D10" s="872"/>
      <c r="E10" s="872"/>
      <c r="F10" s="872"/>
      <c r="G10" s="872"/>
      <c r="H10" s="872"/>
      <c r="I10" s="872"/>
      <c r="J10" s="872"/>
      <c r="K10" s="872"/>
      <c r="L10" s="872"/>
      <c r="M10" s="873"/>
    </row>
    <row r="11" spans="1:13" ht="12.75" customHeight="1" x14ac:dyDescent="0.25">
      <c r="A11" s="875" t="s">
        <v>45</v>
      </c>
      <c r="B11" s="876"/>
      <c r="C11" s="876"/>
      <c r="D11" s="876"/>
      <c r="E11" s="876"/>
      <c r="F11" s="876"/>
      <c r="G11" s="876"/>
      <c r="H11" s="876"/>
      <c r="I11" s="876"/>
      <c r="J11" s="876"/>
      <c r="K11" s="876"/>
      <c r="L11" s="876"/>
      <c r="M11" s="877"/>
    </row>
    <row r="12" spans="1:13" ht="9.75" customHeight="1" x14ac:dyDescent="0.25">
      <c r="A12" s="32"/>
      <c r="B12" s="32"/>
      <c r="C12" s="32"/>
      <c r="D12" s="32"/>
      <c r="E12" s="32"/>
      <c r="F12" s="32"/>
      <c r="G12" s="32"/>
      <c r="H12" s="32"/>
      <c r="I12" s="32"/>
      <c r="J12" s="32"/>
      <c r="K12" s="32"/>
      <c r="L12" s="32"/>
      <c r="M12" s="32"/>
    </row>
    <row r="13" spans="1:13" ht="14.25" customHeight="1" x14ac:dyDescent="0.25">
      <c r="B13" s="633" t="s">
        <v>765</v>
      </c>
      <c r="E13" s="136" t="str">
        <f>IF('5 FE#4-Adic,Erog'!F13="x","x","")</f>
        <v>x</v>
      </c>
      <c r="F13" s="593" t="s">
        <v>768</v>
      </c>
      <c r="G13" s="10"/>
      <c r="J13" s="136" t="str">
        <f>IF('5 FE#4-Adic,Erog'!H13="x","x","")</f>
        <v/>
      </c>
      <c r="K13" s="593" t="s">
        <v>766</v>
      </c>
      <c r="L13" s="10"/>
      <c r="M13" s="10"/>
    </row>
    <row r="14" spans="1:13" ht="12.75" customHeight="1" x14ac:dyDescent="0.25">
      <c r="A14" s="814" t="s">
        <v>767</v>
      </c>
      <c r="B14" s="817"/>
      <c r="C14" s="817"/>
      <c r="D14" s="817"/>
      <c r="E14" s="817"/>
      <c r="F14" s="817"/>
      <c r="G14" s="817"/>
      <c r="H14" s="817"/>
      <c r="I14" s="817"/>
      <c r="J14" s="817"/>
      <c r="K14" s="817"/>
      <c r="L14" s="817"/>
      <c r="M14" s="817"/>
    </row>
    <row r="15" spans="1:13" ht="6.75" customHeight="1" x14ac:dyDescent="0.25"/>
    <row r="16" spans="1:13" ht="15" customHeight="1" x14ac:dyDescent="0.25">
      <c r="A16" s="886" t="s">
        <v>169</v>
      </c>
      <c r="B16" s="34">
        <v>1</v>
      </c>
      <c r="C16" s="844" t="s">
        <v>47</v>
      </c>
      <c r="D16" s="844"/>
      <c r="E16" s="844"/>
      <c r="F16" s="844"/>
      <c r="G16" s="844"/>
      <c r="H16" s="844"/>
      <c r="I16" s="844"/>
      <c r="J16" s="844"/>
      <c r="K16" s="844"/>
      <c r="L16" s="844"/>
      <c r="M16" s="845"/>
    </row>
    <row r="17" spans="1:13" ht="124.5" customHeight="1" x14ac:dyDescent="0.25">
      <c r="A17" s="887"/>
      <c r="B17" s="883"/>
      <c r="C17" s="884"/>
      <c r="D17" s="884"/>
      <c r="E17" s="884"/>
      <c r="F17" s="884"/>
      <c r="G17" s="884"/>
      <c r="H17" s="884"/>
      <c r="I17" s="884"/>
      <c r="J17" s="884"/>
      <c r="K17" s="884"/>
      <c r="L17" s="884"/>
      <c r="M17" s="885"/>
    </row>
    <row r="18" spans="1:13" ht="124.5" customHeight="1" x14ac:dyDescent="0.25">
      <c r="A18" s="887"/>
      <c r="B18" s="883"/>
      <c r="C18" s="884"/>
      <c r="D18" s="884"/>
      <c r="E18" s="884"/>
      <c r="F18" s="884"/>
      <c r="G18" s="884"/>
      <c r="H18" s="884"/>
      <c r="I18" s="884"/>
      <c r="J18" s="884"/>
      <c r="K18" s="884"/>
      <c r="L18" s="884"/>
      <c r="M18" s="885"/>
    </row>
    <row r="19" spans="1:13" ht="28.5" customHeight="1" x14ac:dyDescent="0.25">
      <c r="A19" s="887"/>
      <c r="B19" s="34">
        <v>2</v>
      </c>
      <c r="C19" s="844" t="s">
        <v>283</v>
      </c>
      <c r="D19" s="844"/>
      <c r="E19" s="844"/>
      <c r="F19" s="844"/>
      <c r="G19" s="844"/>
      <c r="H19" s="844"/>
      <c r="I19" s="844"/>
      <c r="J19" s="844"/>
      <c r="K19" s="844"/>
      <c r="L19" s="844"/>
      <c r="M19" s="845"/>
    </row>
    <row r="20" spans="1:13" ht="124.5" customHeight="1" x14ac:dyDescent="0.25">
      <c r="A20" s="887"/>
      <c r="B20" s="883"/>
      <c r="C20" s="884"/>
      <c r="D20" s="884"/>
      <c r="E20" s="884"/>
      <c r="F20" s="884"/>
      <c r="G20" s="884"/>
      <c r="H20" s="884"/>
      <c r="I20" s="884"/>
      <c r="J20" s="884"/>
      <c r="K20" s="884"/>
      <c r="L20" s="884"/>
      <c r="M20" s="885"/>
    </row>
    <row r="21" spans="1:13" ht="124.5" customHeight="1" x14ac:dyDescent="0.25">
      <c r="A21" s="888"/>
      <c r="B21" s="890"/>
      <c r="C21" s="891"/>
      <c r="D21" s="891"/>
      <c r="E21" s="891"/>
      <c r="F21" s="891"/>
      <c r="G21" s="891"/>
      <c r="H21" s="891"/>
      <c r="I21" s="891"/>
      <c r="J21" s="891"/>
      <c r="K21" s="891"/>
      <c r="L21" s="891"/>
      <c r="M21" s="892"/>
    </row>
    <row r="22" spans="1:13" ht="7.5" customHeight="1" x14ac:dyDescent="0.25"/>
    <row r="23" spans="1:13" x14ac:dyDescent="0.25">
      <c r="A23" s="881" t="s">
        <v>820</v>
      </c>
      <c r="B23" s="882"/>
      <c r="C23" s="882"/>
      <c r="D23" s="882"/>
      <c r="E23" s="882"/>
      <c r="F23" s="882"/>
      <c r="G23" s="882"/>
      <c r="H23" s="882"/>
      <c r="I23" s="882"/>
      <c r="J23" s="882"/>
      <c r="K23" s="882"/>
      <c r="L23" s="882"/>
      <c r="M23" s="882"/>
    </row>
  </sheetData>
  <sheetProtection algorithmName="SHA-512" hashValue="u0JBKpUB27k8rojLuAzC/h+TDoqyTWHw8tMDZxYAIjGLcGkHZ11vMBkgVQyRTBkKDkvKGBHexDEp2GyaMhqZag==" saltValue="oh62rgiyy3J92Rr6o6ipUg==" spinCount="100000" sheet="1" selectLockedCells="1"/>
  <mergeCells count="22">
    <mergeCell ref="A1:M1"/>
    <mergeCell ref="A9:K9"/>
    <mergeCell ref="L9:M9"/>
    <mergeCell ref="A7:M7"/>
    <mergeCell ref="K5:M5"/>
    <mergeCell ref="A3:M3"/>
    <mergeCell ref="A23:M23"/>
    <mergeCell ref="C19:M19"/>
    <mergeCell ref="B20:M20"/>
    <mergeCell ref="A16:A21"/>
    <mergeCell ref="B17:M17"/>
    <mergeCell ref="A10:M10"/>
    <mergeCell ref="B21:M21"/>
    <mergeCell ref="A5:J5"/>
    <mergeCell ref="A11:M11"/>
    <mergeCell ref="A14:M14"/>
    <mergeCell ref="L8:M8"/>
    <mergeCell ref="K6:M6"/>
    <mergeCell ref="A8:K8"/>
    <mergeCell ref="A6:J6"/>
    <mergeCell ref="C16:M16"/>
    <mergeCell ref="B18:M18"/>
  </mergeCells>
  <phoneticPr fontId="0" type="noConversion"/>
  <printOptions horizontalCentered="1"/>
  <pageMargins left="0.4" right="0.4" top="0.8" bottom="0.8" header="0.5" footer="0.5"/>
  <pageSetup scale="84" orientation="portrait" horizontalDpi="4294967294" verticalDpi="300" r:id="rId1"/>
  <headerFooter alignWithMargins="0">
    <oddFooter>&amp;LFormulario VAE-009-A  Rev. 2010-08
&amp;C&amp;D, &amp;T&amp;RF.E. #4 Suplem 2 de 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Q73"/>
  <sheetViews>
    <sheetView showGridLines="0" topLeftCell="A22" zoomScale="135" zoomScaleNormal="135" workbookViewId="0">
      <selection activeCell="A8" sqref="A8:J8"/>
    </sheetView>
  </sheetViews>
  <sheetFormatPr defaultRowHeight="15" x14ac:dyDescent="0.25"/>
  <cols>
    <col min="1" max="1" width="2.42578125" customWidth="1"/>
    <col min="2" max="2" width="2.85546875" customWidth="1"/>
    <col min="3" max="3" width="3.42578125" customWidth="1"/>
    <col min="4" max="4" width="2.7109375" customWidth="1"/>
    <col min="5" max="5" width="18.7109375" customWidth="1"/>
    <col min="6" max="6" width="2.7109375" customWidth="1"/>
    <col min="7" max="7" width="53.5703125" customWidth="1"/>
    <col min="8" max="8" width="2.7109375" customWidth="1"/>
    <col min="9" max="9" width="13.7109375" customWidth="1"/>
    <col min="10" max="10" width="2.7109375" customWidth="1"/>
    <col min="11" max="11" width="14.140625" customWidth="1"/>
    <col min="12" max="12" width="1.140625" customWidth="1"/>
  </cols>
  <sheetData>
    <row r="1" spans="1:17" ht="18" customHeight="1" x14ac:dyDescent="0.25">
      <c r="A1" s="805" t="s">
        <v>273</v>
      </c>
      <c r="B1" s="805"/>
      <c r="C1" s="805"/>
      <c r="D1" s="805"/>
      <c r="E1" s="805"/>
      <c r="F1" s="805"/>
      <c r="G1" s="805"/>
      <c r="H1" s="805"/>
      <c r="I1" s="805"/>
      <c r="J1" s="805"/>
      <c r="K1" s="805"/>
      <c r="L1" s="805"/>
      <c r="M1" s="135"/>
      <c r="N1" s="135"/>
      <c r="O1" s="135"/>
      <c r="P1" s="135"/>
      <c r="Q1" s="135"/>
    </row>
    <row r="2" spans="1:17" ht="16.5" customHeight="1" x14ac:dyDescent="0.25">
      <c r="D2" s="137"/>
      <c r="E2" s="134"/>
      <c r="F2" s="672" t="s">
        <v>37</v>
      </c>
      <c r="G2" s="672"/>
      <c r="H2" s="135"/>
      <c r="J2" s="135"/>
      <c r="K2" s="431">
        <f>'1 FO-Ingresos'!L2</f>
        <v>2022</v>
      </c>
      <c r="O2" s="77"/>
    </row>
    <row r="3" spans="1:17" ht="9.9499999999999993" customHeight="1" x14ac:dyDescent="0.25">
      <c r="A3" s="814" t="s">
        <v>844</v>
      </c>
      <c r="B3" s="814"/>
      <c r="C3" s="814"/>
      <c r="D3" s="814"/>
      <c r="E3" s="814"/>
      <c r="F3" s="814"/>
      <c r="G3" s="814"/>
      <c r="H3" s="814"/>
      <c r="I3" s="814"/>
      <c r="J3" s="814"/>
      <c r="K3" s="814"/>
    </row>
    <row r="4" spans="1:17" ht="12.75" customHeight="1" x14ac:dyDescent="0.25">
      <c r="E4" s="687"/>
      <c r="F4" s="687"/>
      <c r="G4" s="687"/>
      <c r="H4" s="687"/>
      <c r="I4" s="687"/>
      <c r="J4" s="691" t="str">
        <f>'1 FO-Ingresos'!K4</f>
        <v/>
      </c>
      <c r="K4" s="455" t="s">
        <v>277</v>
      </c>
    </row>
    <row r="5" spans="1:17" ht="25.5" customHeight="1" x14ac:dyDescent="0.25">
      <c r="A5" s="871" t="str">
        <f>'1 FO-Ingresos'!A5:H5</f>
        <v>Parroquia X</v>
      </c>
      <c r="B5" s="872"/>
      <c r="C5" s="872"/>
      <c r="D5" s="872"/>
      <c r="E5" s="872"/>
      <c r="F5" s="872"/>
      <c r="G5" s="872"/>
      <c r="H5" s="872"/>
      <c r="I5" s="872"/>
      <c r="J5" s="873"/>
      <c r="K5" s="840">
        <f>'1 FO-Ingresos'!K5</f>
        <v>999</v>
      </c>
      <c r="L5" s="842"/>
    </row>
    <row r="6" spans="1:17" ht="11.25" customHeight="1" x14ac:dyDescent="0.25">
      <c r="A6" s="831" t="s">
        <v>106</v>
      </c>
      <c r="B6" s="831"/>
      <c r="C6" s="831"/>
      <c r="D6" s="831"/>
      <c r="E6" s="831"/>
      <c r="F6" s="831"/>
      <c r="G6" s="831"/>
      <c r="H6" s="831"/>
      <c r="I6" s="831"/>
      <c r="J6" s="831"/>
      <c r="K6" s="831" t="s">
        <v>78</v>
      </c>
      <c r="L6" s="831"/>
    </row>
    <row r="7" spans="1:17" ht="30.75" customHeight="1" x14ac:dyDescent="0.25">
      <c r="A7" s="855" t="s">
        <v>170</v>
      </c>
      <c r="B7" s="855"/>
      <c r="C7" s="855"/>
      <c r="D7" s="855"/>
      <c r="E7" s="855"/>
      <c r="F7" s="855"/>
      <c r="G7" s="855"/>
      <c r="H7" s="855"/>
      <c r="I7" s="855"/>
      <c r="J7" s="855"/>
      <c r="K7" s="855"/>
      <c r="L7" s="855"/>
    </row>
    <row r="8" spans="1:17" ht="20.25" customHeight="1" x14ac:dyDescent="0.25">
      <c r="A8" s="868" t="s">
        <v>639</v>
      </c>
      <c r="B8" s="784"/>
      <c r="C8" s="784"/>
      <c r="D8" s="784"/>
      <c r="E8" s="784"/>
      <c r="F8" s="784"/>
      <c r="G8" s="784"/>
      <c r="H8" s="784"/>
      <c r="I8" s="784"/>
      <c r="J8" s="785"/>
      <c r="K8" s="868" t="s">
        <v>156</v>
      </c>
      <c r="L8" s="869"/>
    </row>
    <row r="9" spans="1:17" ht="23.25" customHeight="1" x14ac:dyDescent="0.25">
      <c r="A9" s="865" t="s">
        <v>278</v>
      </c>
      <c r="B9" s="866"/>
      <c r="C9" s="866"/>
      <c r="D9" s="866"/>
      <c r="E9" s="866"/>
      <c r="F9" s="866"/>
      <c r="G9" s="866"/>
      <c r="H9" s="866"/>
      <c r="I9" s="866"/>
      <c r="J9" s="867"/>
      <c r="K9" s="856" t="s">
        <v>318</v>
      </c>
      <c r="L9" s="857"/>
    </row>
    <row r="10" spans="1:17" ht="43.5" customHeight="1" x14ac:dyDescent="0.25">
      <c r="A10" s="878"/>
      <c r="B10" s="879"/>
      <c r="C10" s="879"/>
      <c r="D10" s="879"/>
      <c r="E10" s="879"/>
      <c r="F10" s="879"/>
      <c r="G10" s="879"/>
      <c r="H10" s="879"/>
      <c r="I10" s="879"/>
      <c r="J10" s="879"/>
      <c r="K10" s="879"/>
      <c r="L10" s="880"/>
    </row>
    <row r="11" spans="1:17" ht="12.75" customHeight="1" x14ac:dyDescent="0.25">
      <c r="A11" s="875" t="s">
        <v>279</v>
      </c>
      <c r="B11" s="876"/>
      <c r="C11" s="876"/>
      <c r="D11" s="876"/>
      <c r="E11" s="876"/>
      <c r="F11" s="876"/>
      <c r="G11" s="876"/>
      <c r="H11" s="876"/>
      <c r="I11" s="876"/>
      <c r="J11" s="876"/>
      <c r="K11" s="876"/>
      <c r="L11" s="877"/>
    </row>
    <row r="12" spans="1:17" ht="9.75" customHeight="1" x14ac:dyDescent="0.25">
      <c r="A12" s="32"/>
      <c r="B12" s="32"/>
      <c r="C12" s="32"/>
      <c r="D12" s="32"/>
      <c r="E12" s="32"/>
      <c r="F12" s="32"/>
      <c r="G12" s="32"/>
      <c r="H12" s="32"/>
      <c r="I12" s="32"/>
      <c r="J12" s="32"/>
      <c r="K12" s="32"/>
      <c r="L12" s="32"/>
    </row>
    <row r="13" spans="1:17" ht="14.25" customHeight="1" x14ac:dyDescent="0.25">
      <c r="C13" s="633" t="s">
        <v>765</v>
      </c>
      <c r="F13" s="136" t="str">
        <f>IF(H13="x","","x")</f>
        <v>x</v>
      </c>
      <c r="G13" s="593" t="s">
        <v>768</v>
      </c>
      <c r="H13" s="136"/>
      <c r="I13" s="593" t="s">
        <v>766</v>
      </c>
      <c r="J13" s="10"/>
      <c r="K13" s="10"/>
      <c r="L13" s="10"/>
    </row>
    <row r="14" spans="1:17" ht="12.75" customHeight="1" x14ac:dyDescent="0.25">
      <c r="A14" s="814" t="s">
        <v>767</v>
      </c>
      <c r="B14" s="817"/>
      <c r="C14" s="817"/>
      <c r="D14" s="817"/>
      <c r="E14" s="817"/>
      <c r="F14" s="817"/>
      <c r="G14" s="817"/>
      <c r="H14" s="817"/>
      <c r="I14" s="817"/>
      <c r="J14" s="817"/>
      <c r="K14" s="817"/>
      <c r="L14" s="817"/>
      <c r="M14" s="176"/>
    </row>
    <row r="15" spans="1:17" ht="5.25" customHeight="1" x14ac:dyDescent="0.25"/>
    <row r="16" spans="1:17" ht="6" customHeight="1" x14ac:dyDescent="0.25">
      <c r="A16" s="833" t="s">
        <v>166</v>
      </c>
      <c r="B16" s="80"/>
      <c r="C16" s="80"/>
      <c r="D16" s="80"/>
      <c r="E16" s="80"/>
      <c r="F16" s="80"/>
      <c r="G16" s="81"/>
      <c r="H16" s="81"/>
      <c r="I16" s="81"/>
      <c r="J16" s="81"/>
      <c r="K16" s="81"/>
      <c r="L16" s="75"/>
    </row>
    <row r="17" spans="1:12" ht="15.75" x14ac:dyDescent="0.25">
      <c r="A17" s="834"/>
      <c r="B17" s="51">
        <v>1</v>
      </c>
      <c r="C17" s="647" t="s">
        <v>813</v>
      </c>
      <c r="D17" s="50"/>
      <c r="E17" s="141"/>
      <c r="F17" s="141"/>
      <c r="G17" s="142"/>
      <c r="H17" s="82"/>
      <c r="I17" s="154"/>
      <c r="J17" s="154"/>
      <c r="K17" s="154"/>
      <c r="L17" s="76"/>
    </row>
    <row r="18" spans="1:12" ht="12" customHeight="1" x14ac:dyDescent="0.2">
      <c r="A18" s="834"/>
      <c r="B18" s="179"/>
      <c r="C18" s="179" t="s">
        <v>122</v>
      </c>
      <c r="D18" s="458" t="s">
        <v>651</v>
      </c>
      <c r="E18" s="458"/>
      <c r="F18" s="458"/>
      <c r="G18" s="458"/>
      <c r="H18" s="175"/>
      <c r="I18" s="457">
        <v>0</v>
      </c>
      <c r="J18" s="154"/>
      <c r="K18" s="154"/>
      <c r="L18" s="76"/>
    </row>
    <row r="19" spans="1:12" ht="12" customHeight="1" x14ac:dyDescent="0.2">
      <c r="A19" s="834"/>
      <c r="B19" s="144"/>
      <c r="C19" s="144" t="s">
        <v>123</v>
      </c>
      <c r="D19" s="458" t="s">
        <v>652</v>
      </c>
      <c r="E19" s="458"/>
      <c r="F19" s="458"/>
      <c r="G19" s="458"/>
      <c r="H19" s="175"/>
      <c r="I19" s="456"/>
      <c r="J19" s="154"/>
      <c r="K19" s="154"/>
      <c r="L19" s="76"/>
    </row>
    <row r="20" spans="1:12" ht="12" customHeight="1" x14ac:dyDescent="0.2">
      <c r="A20" s="834"/>
      <c r="B20" s="144"/>
      <c r="C20" s="144" t="s">
        <v>124</v>
      </c>
      <c r="D20" s="458" t="s">
        <v>653</v>
      </c>
      <c r="E20" s="458"/>
      <c r="F20" s="458"/>
      <c r="G20" s="458"/>
      <c r="H20" s="175"/>
      <c r="I20" s="456"/>
      <c r="J20" s="154"/>
      <c r="K20" s="154"/>
      <c r="L20" s="76"/>
    </row>
    <row r="21" spans="1:12" ht="12" customHeight="1" x14ac:dyDescent="0.2">
      <c r="A21" s="834"/>
      <c r="B21" s="144"/>
      <c r="C21" s="144" t="s">
        <v>125</v>
      </c>
      <c r="D21" s="458" t="s">
        <v>702</v>
      </c>
      <c r="E21" s="458"/>
      <c r="F21" s="458"/>
      <c r="G21" s="458"/>
      <c r="H21" s="175"/>
      <c r="I21" s="456"/>
      <c r="J21" s="154"/>
      <c r="K21" s="154"/>
      <c r="L21" s="76"/>
    </row>
    <row r="22" spans="1:12" ht="12" customHeight="1" x14ac:dyDescent="0.2">
      <c r="A22" s="834"/>
      <c r="B22" s="144"/>
      <c r="C22" s="144" t="s">
        <v>126</v>
      </c>
      <c r="D22" s="458" t="s">
        <v>654</v>
      </c>
      <c r="E22" s="458"/>
      <c r="F22" s="458"/>
      <c r="G22" s="458"/>
      <c r="H22" s="175"/>
      <c r="I22" s="456"/>
      <c r="J22" s="154"/>
      <c r="K22" s="154"/>
      <c r="L22" s="76"/>
    </row>
    <row r="23" spans="1:12" ht="12" customHeight="1" x14ac:dyDescent="0.2">
      <c r="A23" s="834"/>
      <c r="B23" s="144"/>
      <c r="C23" s="144" t="s">
        <v>127</v>
      </c>
      <c r="D23" s="458" t="s">
        <v>655</v>
      </c>
      <c r="E23" s="458"/>
      <c r="F23" s="458"/>
      <c r="G23" s="458"/>
      <c r="H23" s="175"/>
      <c r="I23" s="456"/>
      <c r="J23" s="154"/>
      <c r="K23" s="154"/>
      <c r="L23" s="76"/>
    </row>
    <row r="24" spans="1:12" ht="12" customHeight="1" x14ac:dyDescent="0.2">
      <c r="A24" s="834"/>
      <c r="B24" s="144"/>
      <c r="C24" s="144" t="s">
        <v>128</v>
      </c>
      <c r="D24" s="458" t="s">
        <v>656</v>
      </c>
      <c r="E24" s="458"/>
      <c r="F24" s="458"/>
      <c r="G24" s="458"/>
      <c r="H24" s="175"/>
      <c r="I24" s="456"/>
      <c r="J24" s="154"/>
      <c r="K24" s="154"/>
      <c r="L24" s="76"/>
    </row>
    <row r="25" spans="1:12" ht="12" customHeight="1" x14ac:dyDescent="0.2">
      <c r="A25" s="834"/>
      <c r="B25" s="144"/>
      <c r="C25" s="144" t="s">
        <v>129</v>
      </c>
      <c r="D25" s="458" t="s">
        <v>657</v>
      </c>
      <c r="E25" s="458"/>
      <c r="F25" s="458"/>
      <c r="G25" s="458"/>
      <c r="H25" s="175"/>
      <c r="I25" s="456"/>
      <c r="J25" s="154"/>
      <c r="K25" s="154"/>
      <c r="L25" s="76"/>
    </row>
    <row r="26" spans="1:12" ht="12" customHeight="1" x14ac:dyDescent="0.2">
      <c r="A26" s="834"/>
      <c r="B26" s="144"/>
      <c r="C26" s="144" t="s">
        <v>130</v>
      </c>
      <c r="D26" s="874"/>
      <c r="E26" s="874"/>
      <c r="F26" s="874"/>
      <c r="G26" s="874"/>
      <c r="H26" s="175"/>
      <c r="I26" s="456"/>
      <c r="J26" s="154"/>
      <c r="K26" s="154"/>
      <c r="L26" s="76"/>
    </row>
    <row r="27" spans="1:12" ht="12" customHeight="1" x14ac:dyDescent="0.2">
      <c r="A27" s="834"/>
      <c r="B27" s="144"/>
      <c r="C27" s="144" t="s">
        <v>131</v>
      </c>
      <c r="D27" s="874"/>
      <c r="E27" s="874"/>
      <c r="F27" s="874"/>
      <c r="G27" s="874"/>
      <c r="H27" s="175"/>
      <c r="I27" s="456"/>
      <c r="J27" s="154"/>
      <c r="K27" s="154"/>
      <c r="L27" s="76"/>
    </row>
    <row r="28" spans="1:12" ht="12" customHeight="1" x14ac:dyDescent="0.2">
      <c r="A28" s="834"/>
      <c r="B28" s="144"/>
      <c r="C28" s="144" t="s">
        <v>132</v>
      </c>
      <c r="D28" s="874"/>
      <c r="E28" s="874"/>
      <c r="F28" s="874"/>
      <c r="G28" s="874"/>
      <c r="H28" s="175"/>
      <c r="I28" s="456"/>
      <c r="J28" s="154"/>
      <c r="K28" s="154"/>
      <c r="L28" s="76"/>
    </row>
    <row r="29" spans="1:12" ht="17.25" customHeight="1" x14ac:dyDescent="0.25">
      <c r="A29" s="834"/>
      <c r="B29" s="298">
        <v>2</v>
      </c>
      <c r="C29" s="659" t="s">
        <v>823</v>
      </c>
      <c r="D29" s="160"/>
      <c r="E29" s="293"/>
      <c r="F29" s="293"/>
      <c r="G29" s="147"/>
      <c r="H29" s="83"/>
      <c r="I29" s="147"/>
      <c r="J29" s="155"/>
      <c r="K29" s="451">
        <f>SUM(I18:I28)</f>
        <v>0</v>
      </c>
      <c r="L29" s="76"/>
    </row>
    <row r="30" spans="1:12" ht="8.25" customHeight="1" x14ac:dyDescent="0.25">
      <c r="A30" s="834"/>
      <c r="B30" s="148"/>
      <c r="C30" s="648"/>
      <c r="D30" s="50"/>
      <c r="E30" s="149"/>
      <c r="F30" s="149"/>
      <c r="G30" s="46"/>
      <c r="H30" s="84"/>
      <c r="I30" s="46"/>
      <c r="J30" s="46"/>
      <c r="K30" s="649"/>
      <c r="L30" s="76"/>
    </row>
    <row r="31" spans="1:12" ht="17.25" customHeight="1" x14ac:dyDescent="0.25">
      <c r="A31" s="834"/>
      <c r="B31" s="51">
        <v>3</v>
      </c>
      <c r="C31" s="641" t="s">
        <v>815</v>
      </c>
      <c r="D31" s="50"/>
      <c r="E31" s="141"/>
      <c r="F31" s="141"/>
      <c r="G31" s="142"/>
      <c r="H31" s="84"/>
      <c r="I31" s="46"/>
      <c r="J31" s="46"/>
      <c r="K31" s="650"/>
      <c r="L31" s="76"/>
    </row>
    <row r="32" spans="1:12" ht="12" customHeight="1" x14ac:dyDescent="0.2">
      <c r="A32" s="834"/>
      <c r="B32" s="322"/>
      <c r="C32" s="182" t="s">
        <v>122</v>
      </c>
      <c r="D32" s="458" t="s">
        <v>29</v>
      </c>
      <c r="E32" s="153"/>
      <c r="F32" s="153"/>
      <c r="G32" s="153"/>
      <c r="H32" s="175"/>
      <c r="I32" s="456"/>
      <c r="J32" s="46"/>
      <c r="K32" s="650"/>
      <c r="L32" s="76"/>
    </row>
    <row r="33" spans="1:12" ht="12" customHeight="1" x14ac:dyDescent="0.2">
      <c r="A33" s="834"/>
      <c r="B33" s="165"/>
      <c r="C33" s="152" t="s">
        <v>123</v>
      </c>
      <c r="D33" s="459" t="s">
        <v>627</v>
      </c>
      <c r="E33" s="171"/>
      <c r="F33" s="634" t="s">
        <v>816</v>
      </c>
      <c r="G33" s="658" t="s">
        <v>30</v>
      </c>
      <c r="H33" s="175"/>
      <c r="I33" s="456"/>
      <c r="J33" s="46"/>
      <c r="K33" s="650"/>
      <c r="L33" s="76"/>
    </row>
    <row r="34" spans="1:12" ht="17.25" customHeight="1" x14ac:dyDescent="0.25">
      <c r="A34" s="834"/>
      <c r="B34" s="182">
        <v>4</v>
      </c>
      <c r="C34" s="461" t="s">
        <v>817</v>
      </c>
      <c r="D34" s="165"/>
      <c r="E34" s="146"/>
      <c r="F34" s="146"/>
      <c r="G34" s="147"/>
      <c r="H34" s="83"/>
      <c r="I34" s="147"/>
      <c r="J34" s="155"/>
      <c r="K34" s="449">
        <f>SUM(I32:I33)</f>
        <v>0</v>
      </c>
      <c r="L34" s="76"/>
    </row>
    <row r="35" spans="1:12" ht="8.25" customHeight="1" x14ac:dyDescent="0.25">
      <c r="A35" s="834"/>
      <c r="B35" s="148"/>
      <c r="C35" s="148"/>
      <c r="D35" s="149"/>
      <c r="E35" s="149"/>
      <c r="F35" s="149"/>
      <c r="G35" s="46"/>
      <c r="H35" s="84"/>
      <c r="I35" s="46"/>
      <c r="J35" s="46"/>
      <c r="K35" s="156"/>
      <c r="L35" s="76"/>
    </row>
    <row r="36" spans="1:12" ht="15.75" customHeight="1" x14ac:dyDescent="0.2">
      <c r="A36" s="834"/>
      <c r="B36" s="148">
        <v>5</v>
      </c>
      <c r="C36" s="648" t="s">
        <v>814</v>
      </c>
      <c r="D36" s="50"/>
      <c r="E36" s="149"/>
      <c r="F36" s="149"/>
      <c r="G36" s="150"/>
      <c r="H36" s="85"/>
      <c r="I36" s="157"/>
      <c r="J36" s="157"/>
      <c r="K36" s="50"/>
      <c r="L36" s="19"/>
    </row>
    <row r="37" spans="1:12" ht="12" customHeight="1" x14ac:dyDescent="0.2">
      <c r="A37" s="834"/>
      <c r="B37" s="322"/>
      <c r="C37" s="182" t="s">
        <v>122</v>
      </c>
      <c r="D37" s="458" t="s">
        <v>833</v>
      </c>
      <c r="E37" s="153"/>
      <c r="F37" s="153"/>
      <c r="G37" s="153"/>
      <c r="H37" s="175"/>
      <c r="I37" s="456"/>
      <c r="J37" s="50"/>
      <c r="K37" s="50"/>
      <c r="L37" s="19"/>
    </row>
    <row r="38" spans="1:12" ht="12" customHeight="1" x14ac:dyDescent="0.2">
      <c r="A38" s="834"/>
      <c r="B38" s="165"/>
      <c r="C38" s="152" t="s">
        <v>123</v>
      </c>
      <c r="D38" s="459" t="s">
        <v>834</v>
      </c>
      <c r="E38" s="171"/>
      <c r="F38" s="171"/>
      <c r="G38" s="171"/>
      <c r="H38" s="175"/>
      <c r="I38" s="456"/>
      <c r="J38" s="50"/>
      <c r="K38" s="50"/>
      <c r="L38" s="19"/>
    </row>
    <row r="39" spans="1:12" ht="12" customHeight="1" x14ac:dyDescent="0.2">
      <c r="A39" s="834"/>
      <c r="B39" s="165"/>
      <c r="C39" s="152" t="s">
        <v>124</v>
      </c>
      <c r="D39" s="459" t="s">
        <v>835</v>
      </c>
      <c r="E39" s="171"/>
      <c r="F39" s="171"/>
      <c r="G39" s="171"/>
      <c r="H39" s="175"/>
      <c r="I39" s="456"/>
      <c r="J39" s="50"/>
      <c r="K39" s="50"/>
      <c r="L39" s="19"/>
    </row>
    <row r="40" spans="1:12" ht="12" customHeight="1" x14ac:dyDescent="0.2">
      <c r="A40" s="834"/>
      <c r="B40" s="165"/>
      <c r="C40" s="152" t="s">
        <v>125</v>
      </c>
      <c r="D40" s="458" t="s">
        <v>847</v>
      </c>
      <c r="E40" s="153"/>
      <c r="F40" s="153"/>
      <c r="G40" s="153"/>
      <c r="H40" s="175"/>
      <c r="I40" s="456"/>
      <c r="J40" s="50"/>
      <c r="K40" s="50"/>
      <c r="L40" s="19"/>
    </row>
    <row r="41" spans="1:12" ht="12" customHeight="1" x14ac:dyDescent="0.2">
      <c r="A41" s="834"/>
      <c r="B41" s="165"/>
      <c r="C41" s="152" t="s">
        <v>126</v>
      </c>
      <c r="D41" s="459" t="s">
        <v>848</v>
      </c>
      <c r="E41" s="171"/>
      <c r="F41" s="171"/>
      <c r="G41" s="171"/>
      <c r="H41" s="175"/>
      <c r="I41" s="456"/>
      <c r="J41" s="50"/>
      <c r="K41" s="50"/>
      <c r="L41" s="19"/>
    </row>
    <row r="42" spans="1:12" ht="12" customHeight="1" x14ac:dyDescent="0.2">
      <c r="A42" s="834"/>
      <c r="B42" s="165"/>
      <c r="C42" s="152" t="s">
        <v>127</v>
      </c>
      <c r="D42" s="459" t="s">
        <v>849</v>
      </c>
      <c r="E42" s="171"/>
      <c r="F42" s="171"/>
      <c r="G42" s="171"/>
      <c r="H42" s="175"/>
      <c r="I42" s="456"/>
      <c r="J42" s="50"/>
      <c r="K42" s="50"/>
      <c r="L42" s="19"/>
    </row>
    <row r="43" spans="1:12" ht="12" customHeight="1" x14ac:dyDescent="0.2">
      <c r="A43" s="834"/>
      <c r="B43" s="165"/>
      <c r="C43" s="152" t="s">
        <v>128</v>
      </c>
      <c r="D43" s="459" t="s">
        <v>850</v>
      </c>
      <c r="E43" s="171"/>
      <c r="F43" s="171"/>
      <c r="G43" s="171"/>
      <c r="H43" s="175"/>
      <c r="I43" s="456"/>
      <c r="J43" s="50"/>
      <c r="K43" s="50"/>
      <c r="L43" s="19"/>
    </row>
    <row r="44" spans="1:12" ht="12" customHeight="1" x14ac:dyDescent="0.2">
      <c r="A44" s="834"/>
      <c r="B44" s="165"/>
      <c r="C44" s="152" t="s">
        <v>129</v>
      </c>
      <c r="D44" s="459" t="s">
        <v>851</v>
      </c>
      <c r="E44" s="171"/>
      <c r="F44" s="171"/>
      <c r="G44" s="171"/>
      <c r="H44" s="175"/>
      <c r="I44" s="456"/>
      <c r="J44" s="50"/>
      <c r="K44" s="50"/>
      <c r="L44" s="19"/>
    </row>
    <row r="45" spans="1:12" ht="12" customHeight="1" x14ac:dyDescent="0.2">
      <c r="A45" s="834"/>
      <c r="B45" s="165"/>
      <c r="C45" s="152" t="s">
        <v>130</v>
      </c>
      <c r="D45" s="459" t="s">
        <v>852</v>
      </c>
      <c r="E45" s="171"/>
      <c r="F45" s="171"/>
      <c r="G45" s="171"/>
      <c r="H45" s="175"/>
      <c r="I45" s="456"/>
      <c r="J45" s="50"/>
      <c r="K45" s="50"/>
      <c r="L45" s="19"/>
    </row>
    <row r="46" spans="1:12" ht="12" customHeight="1" x14ac:dyDescent="0.2">
      <c r="A46" s="834"/>
      <c r="B46" s="165"/>
      <c r="C46" s="152" t="s">
        <v>131</v>
      </c>
      <c r="D46" s="459" t="s">
        <v>853</v>
      </c>
      <c r="E46" s="171"/>
      <c r="F46" s="171"/>
      <c r="G46" s="171"/>
      <c r="H46" s="175"/>
      <c r="I46" s="456"/>
      <c r="J46" s="50"/>
      <c r="K46" s="50"/>
      <c r="L46" s="19"/>
    </row>
    <row r="47" spans="1:12" ht="12" customHeight="1" x14ac:dyDescent="0.2">
      <c r="A47" s="834"/>
      <c r="B47" s="165"/>
      <c r="C47" s="152" t="s">
        <v>132</v>
      </c>
      <c r="D47" s="459" t="s">
        <v>854</v>
      </c>
      <c r="E47" s="171"/>
      <c r="F47" s="171"/>
      <c r="G47" s="171"/>
      <c r="H47" s="175"/>
      <c r="I47" s="456"/>
      <c r="J47" s="50"/>
      <c r="K47" s="50"/>
      <c r="L47" s="19"/>
    </row>
    <row r="48" spans="1:12" ht="12" customHeight="1" x14ac:dyDescent="0.2">
      <c r="A48" s="834"/>
      <c r="B48" s="165"/>
      <c r="C48" s="152" t="s">
        <v>133</v>
      </c>
      <c r="D48" s="459" t="s">
        <v>855</v>
      </c>
      <c r="E48" s="171"/>
      <c r="F48" s="171"/>
      <c r="G48" s="171"/>
      <c r="H48" s="175"/>
      <c r="I48" s="456"/>
      <c r="J48" s="50"/>
      <c r="K48" s="50"/>
      <c r="L48" s="19"/>
    </row>
    <row r="49" spans="1:12" ht="12" customHeight="1" x14ac:dyDescent="0.2">
      <c r="A49" s="834"/>
      <c r="B49" s="165"/>
      <c r="C49" s="152" t="s">
        <v>135</v>
      </c>
      <c r="D49" s="459" t="s">
        <v>856</v>
      </c>
      <c r="E49" s="171"/>
      <c r="F49" s="171"/>
      <c r="G49" s="171"/>
      <c r="H49" s="175"/>
      <c r="I49" s="456"/>
      <c r="J49" s="50"/>
      <c r="K49" s="50"/>
      <c r="L49" s="19"/>
    </row>
    <row r="50" spans="1:12" ht="12" customHeight="1" x14ac:dyDescent="0.2">
      <c r="A50" s="834"/>
      <c r="B50" s="165"/>
      <c r="C50" s="152" t="s">
        <v>136</v>
      </c>
      <c r="D50" s="459" t="s">
        <v>857</v>
      </c>
      <c r="E50" s="171"/>
      <c r="F50" s="171"/>
      <c r="G50" s="171"/>
      <c r="H50" s="175"/>
      <c r="I50" s="456"/>
      <c r="J50" s="50"/>
      <c r="K50" s="50"/>
      <c r="L50" s="19"/>
    </row>
    <row r="51" spans="1:12" ht="12" customHeight="1" x14ac:dyDescent="0.2">
      <c r="A51" s="834"/>
      <c r="B51" s="165"/>
      <c r="C51" s="152" t="s">
        <v>137</v>
      </c>
      <c r="D51" s="459" t="s">
        <v>858</v>
      </c>
      <c r="E51" s="171"/>
      <c r="F51" s="171"/>
      <c r="G51" s="171"/>
      <c r="H51" s="175"/>
      <c r="I51" s="456"/>
      <c r="J51" s="50"/>
      <c r="K51" s="50"/>
      <c r="L51" s="19"/>
    </row>
    <row r="52" spans="1:12" ht="12" customHeight="1" x14ac:dyDescent="0.2">
      <c r="A52" s="834"/>
      <c r="B52" s="165"/>
      <c r="C52" s="152" t="s">
        <v>138</v>
      </c>
      <c r="D52" s="458" t="s">
        <v>859</v>
      </c>
      <c r="E52" s="153"/>
      <c r="F52" s="153"/>
      <c r="G52" s="153"/>
      <c r="H52" s="175"/>
      <c r="I52" s="456"/>
      <c r="J52" s="50"/>
      <c r="K52" s="50"/>
      <c r="L52" s="19"/>
    </row>
    <row r="53" spans="1:12" ht="12" customHeight="1" x14ac:dyDescent="0.2">
      <c r="A53" s="834"/>
      <c r="B53" s="165"/>
      <c r="C53" s="152" t="s">
        <v>139</v>
      </c>
      <c r="D53" s="458" t="s">
        <v>860</v>
      </c>
      <c r="E53" s="153"/>
      <c r="F53" s="153"/>
      <c r="G53" s="153"/>
      <c r="H53" s="175"/>
      <c r="I53" s="456"/>
      <c r="J53" s="50"/>
      <c r="K53" s="50"/>
      <c r="L53" s="19"/>
    </row>
    <row r="54" spans="1:12" ht="12" customHeight="1" x14ac:dyDescent="0.2">
      <c r="A54" s="834"/>
      <c r="B54" s="165"/>
      <c r="C54" s="152" t="s">
        <v>140</v>
      </c>
      <c r="D54" s="458" t="s">
        <v>861</v>
      </c>
      <c r="E54" s="153"/>
      <c r="F54" s="153"/>
      <c r="G54" s="153"/>
      <c r="H54" s="175"/>
      <c r="I54" s="456"/>
      <c r="J54" s="50"/>
      <c r="K54" s="50"/>
      <c r="L54" s="19"/>
    </row>
    <row r="55" spans="1:12" ht="12" customHeight="1" x14ac:dyDescent="0.25">
      <c r="A55" s="834"/>
      <c r="B55" s="165"/>
      <c r="C55" s="460" t="s">
        <v>141</v>
      </c>
      <c r="D55" s="458" t="s">
        <v>726</v>
      </c>
      <c r="E55" s="299"/>
      <c r="F55" s="299"/>
      <c r="G55" s="462"/>
      <c r="H55" s="175"/>
      <c r="I55" s="456"/>
      <c r="J55" s="50"/>
      <c r="K55" s="50"/>
      <c r="L55" s="19"/>
    </row>
    <row r="56" spans="1:12" ht="12" customHeight="1" x14ac:dyDescent="0.25">
      <c r="A56" s="834"/>
      <c r="B56" s="322"/>
      <c r="C56" s="460" t="s">
        <v>142</v>
      </c>
      <c r="D56" s="458" t="s">
        <v>727</v>
      </c>
      <c r="E56" s="299"/>
      <c r="F56" s="299"/>
      <c r="G56" s="462"/>
      <c r="H56" s="175"/>
      <c r="I56" s="456"/>
      <c r="J56" s="50"/>
      <c r="K56" s="50"/>
      <c r="L56" s="19"/>
    </row>
    <row r="57" spans="1:12" ht="12" customHeight="1" x14ac:dyDescent="0.25">
      <c r="A57" s="834"/>
      <c r="B57" s="322"/>
      <c r="C57" s="460" t="s">
        <v>143</v>
      </c>
      <c r="D57" s="458" t="s">
        <v>728</v>
      </c>
      <c r="E57" s="299"/>
      <c r="F57" s="299"/>
      <c r="G57" s="462"/>
      <c r="H57" s="175"/>
      <c r="I57" s="456"/>
      <c r="J57" s="50"/>
      <c r="K57" s="50"/>
      <c r="L57" s="19"/>
    </row>
    <row r="58" spans="1:12" ht="15.75" customHeight="1" x14ac:dyDescent="0.2">
      <c r="A58" s="834"/>
      <c r="B58" s="182">
        <v>6</v>
      </c>
      <c r="C58" s="461" t="s">
        <v>680</v>
      </c>
      <c r="D58" s="165"/>
      <c r="E58" s="146"/>
      <c r="F58" s="146"/>
      <c r="G58" s="153"/>
      <c r="H58" s="86"/>
      <c r="I58" s="158"/>
      <c r="J58" s="159"/>
      <c r="K58" s="655">
        <f>SUM(I37:I57)</f>
        <v>0</v>
      </c>
      <c r="L58" s="19"/>
    </row>
    <row r="59" spans="1:12" ht="8.25" customHeight="1" x14ac:dyDescent="0.2">
      <c r="A59" s="834"/>
      <c r="B59" s="148"/>
      <c r="C59" s="648"/>
      <c r="D59" s="50"/>
      <c r="E59" s="149"/>
      <c r="F59" s="149"/>
      <c r="G59" s="652"/>
      <c r="H59" s="653"/>
      <c r="I59" s="654"/>
      <c r="J59" s="50"/>
      <c r="K59" s="656"/>
      <c r="L59" s="19"/>
    </row>
    <row r="60" spans="1:12" ht="15.75" customHeight="1" x14ac:dyDescent="0.25">
      <c r="A60" s="834"/>
      <c r="B60" s="51">
        <v>7</v>
      </c>
      <c r="C60" s="641" t="s">
        <v>674</v>
      </c>
      <c r="D60" s="50"/>
      <c r="E60" s="141"/>
      <c r="F60" s="141"/>
      <c r="G60" s="142"/>
      <c r="H60" s="84"/>
      <c r="I60" s="46"/>
      <c r="J60" s="46"/>
      <c r="K60" s="650"/>
      <c r="L60" s="19"/>
    </row>
    <row r="61" spans="1:12" ht="12" customHeight="1" x14ac:dyDescent="0.2">
      <c r="A61" s="834"/>
      <c r="B61" s="322"/>
      <c r="C61" s="182" t="s">
        <v>122</v>
      </c>
      <c r="D61" s="458" t="s">
        <v>862</v>
      </c>
      <c r="E61" s="153"/>
      <c r="F61" s="153"/>
      <c r="G61" s="153"/>
      <c r="H61" s="175"/>
      <c r="I61" s="456"/>
      <c r="J61" s="46"/>
      <c r="K61" s="650"/>
      <c r="L61" s="19"/>
    </row>
    <row r="62" spans="1:12" ht="12" customHeight="1" x14ac:dyDescent="0.2">
      <c r="A62" s="834"/>
      <c r="B62" s="322"/>
      <c r="C62" s="651" t="s">
        <v>123</v>
      </c>
      <c r="D62" s="458" t="s">
        <v>675</v>
      </c>
      <c r="E62" s="153"/>
      <c r="F62" s="153"/>
      <c r="G62" s="153"/>
      <c r="H62" s="175"/>
      <c r="I62" s="456"/>
      <c r="J62" s="46"/>
      <c r="K62" s="650"/>
      <c r="L62" s="19"/>
    </row>
    <row r="63" spans="1:12" ht="12" customHeight="1" x14ac:dyDescent="0.2">
      <c r="A63" s="834"/>
      <c r="B63" s="165"/>
      <c r="C63" s="460" t="s">
        <v>124</v>
      </c>
      <c r="D63" s="459" t="s">
        <v>629</v>
      </c>
      <c r="E63" s="171"/>
      <c r="F63" s="634" t="s">
        <v>816</v>
      </c>
      <c r="G63" s="658" t="s">
        <v>863</v>
      </c>
      <c r="H63" s="175"/>
      <c r="I63" s="456"/>
      <c r="J63" s="46"/>
      <c r="K63" s="650"/>
      <c r="L63" s="19"/>
    </row>
    <row r="64" spans="1:12" ht="15.75" customHeight="1" x14ac:dyDescent="0.25">
      <c r="A64" s="834"/>
      <c r="B64" s="182">
        <v>8</v>
      </c>
      <c r="C64" s="461" t="s">
        <v>822</v>
      </c>
      <c r="D64" s="165"/>
      <c r="E64" s="146"/>
      <c r="F64" s="146"/>
      <c r="G64" s="147"/>
      <c r="H64" s="83"/>
      <c r="I64" s="147"/>
      <c r="J64" s="155"/>
      <c r="K64" s="449">
        <f>SUM(I61:I63)</f>
        <v>0</v>
      </c>
      <c r="L64" s="19"/>
    </row>
    <row r="65" spans="1:12" ht="8.25" customHeight="1" x14ac:dyDescent="0.25">
      <c r="A65" s="835"/>
      <c r="B65" s="870"/>
      <c r="C65" s="870"/>
      <c r="D65" s="870"/>
      <c r="E65" s="870"/>
      <c r="F65" s="870"/>
      <c r="G65" s="870"/>
      <c r="H65" s="870"/>
      <c r="I65" s="870"/>
      <c r="J65" s="870"/>
      <c r="K65" s="870"/>
      <c r="L65" s="24"/>
    </row>
    <row r="66" spans="1:12" ht="15" customHeight="1" x14ac:dyDescent="0.25">
      <c r="A66" s="132"/>
      <c r="B66" s="133"/>
      <c r="C66" s="133"/>
      <c r="D66" s="133"/>
      <c r="E66" s="133"/>
      <c r="F66" s="133"/>
      <c r="G66" s="133"/>
      <c r="H66" s="133"/>
      <c r="I66" s="133"/>
      <c r="J66" s="133"/>
      <c r="K66" s="133"/>
      <c r="L66" s="3"/>
    </row>
    <row r="67" spans="1:12" x14ac:dyDescent="0.25">
      <c r="A67" t="s">
        <v>819</v>
      </c>
      <c r="D67" s="74"/>
      <c r="E67" s="74"/>
      <c r="F67" s="74"/>
      <c r="G67" s="74"/>
      <c r="H67" s="74"/>
      <c r="I67" s="74"/>
      <c r="J67" s="74"/>
      <c r="K67" s="74"/>
      <c r="L67" s="74"/>
    </row>
    <row r="68" spans="1:12" ht="16.5" x14ac:dyDescent="0.25">
      <c r="A68" s="610" t="s">
        <v>846</v>
      </c>
    </row>
    <row r="69" spans="1:12" ht="16.5" x14ac:dyDescent="0.25">
      <c r="A69" s="610" t="s">
        <v>617</v>
      </c>
    </row>
    <row r="70" spans="1:12" ht="16.5" x14ac:dyDescent="0.25">
      <c r="A70" s="610" t="s">
        <v>618</v>
      </c>
    </row>
    <row r="71" spans="1:12" ht="16.5" x14ac:dyDescent="0.25">
      <c r="A71" s="610" t="s">
        <v>643</v>
      </c>
    </row>
    <row r="72" spans="1:12" x14ac:dyDescent="0.25">
      <c r="A72" t="s">
        <v>616</v>
      </c>
    </row>
    <row r="73" spans="1:12" ht="16.5" x14ac:dyDescent="0.25">
      <c r="A73" s="610" t="s">
        <v>682</v>
      </c>
    </row>
  </sheetData>
  <sheetProtection algorithmName="SHA-512" hashValue="ECjsFUoj2/ge68f3yRHCGyninf+kP59uj6PUixoIzXLwXY9kr4N6BiBFKCMcR2Bk0FzmracymZzqUIV8n2NQhw==" saltValue="qDrJqEsYCvWNXvXzUoTN9Q==" spinCount="100000" sheet="1" selectLockedCells="1"/>
  <mergeCells count="19">
    <mergeCell ref="A9:J9"/>
    <mergeCell ref="K9:L9"/>
    <mergeCell ref="B65:K65"/>
    <mergeCell ref="A14:L14"/>
    <mergeCell ref="D26:G26"/>
    <mergeCell ref="D27:G27"/>
    <mergeCell ref="D28:G28"/>
    <mergeCell ref="A16:A65"/>
    <mergeCell ref="A10:L10"/>
    <mergeCell ref="A11:L11"/>
    <mergeCell ref="A8:J8"/>
    <mergeCell ref="K8:L8"/>
    <mergeCell ref="A3:K3"/>
    <mergeCell ref="A1:L1"/>
    <mergeCell ref="A5:J5"/>
    <mergeCell ref="K5:L5"/>
    <mergeCell ref="A6:J6"/>
    <mergeCell ref="K6:L6"/>
    <mergeCell ref="A7:L7"/>
  </mergeCells>
  <phoneticPr fontId="51" type="noConversion"/>
  <printOptions horizontalCentered="1"/>
  <pageMargins left="0.4" right="0.4" top="0.8" bottom="0.8" header="0.5" footer="0.5"/>
  <pageSetup scale="69" orientation="portrait" horizontalDpi="4294967294" verticalDpi="4294967294" r:id="rId1"/>
  <headerFooter alignWithMargins="0">
    <oddFooter>&amp;LFormulario VAE-009-A  Rev. 2010-08
&amp;C&amp;D, &amp;T&amp;R5 de 17</oddFooter>
  </headerFooter>
  <ignoredErrors>
    <ignoredError sqref="G63 G33"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1">
    <pageSetUpPr fitToPage="1"/>
  </sheetPr>
  <dimension ref="A1:M23"/>
  <sheetViews>
    <sheetView showGridLines="0" topLeftCell="A19" zoomScale="135" zoomScaleNormal="135" workbookViewId="0">
      <selection activeCell="B17" sqref="B17:M17"/>
    </sheetView>
  </sheetViews>
  <sheetFormatPr defaultRowHeight="15" x14ac:dyDescent="0.25"/>
  <cols>
    <col min="1" max="1" width="2.5703125" customWidth="1"/>
    <col min="2" max="2" width="2.7109375" customWidth="1"/>
    <col min="3" max="3" width="12.5703125" customWidth="1"/>
    <col min="4" max="4" width="2.85546875" customWidth="1"/>
    <col min="5" max="5" width="2.7109375" customWidth="1"/>
    <col min="6" max="6" width="21.140625" customWidth="1"/>
    <col min="8" max="8" width="3.7109375" customWidth="1"/>
    <col min="9" max="9" width="19.5703125" customWidth="1"/>
    <col min="10" max="10" width="2.7109375" customWidth="1"/>
    <col min="11" max="11" width="13.42578125" customWidth="1"/>
    <col min="12" max="12" width="16.140625" customWidth="1"/>
    <col min="13" max="13" width="1.140625" customWidth="1"/>
  </cols>
  <sheetData>
    <row r="1" spans="1:13" ht="18" customHeight="1" x14ac:dyDescent="0.25">
      <c r="A1" s="805" t="s">
        <v>273</v>
      </c>
      <c r="B1" s="805"/>
      <c r="C1" s="805"/>
      <c r="D1" s="805"/>
      <c r="E1" s="805"/>
      <c r="F1" s="805"/>
      <c r="G1" s="805"/>
      <c r="H1" s="805"/>
      <c r="I1" s="805"/>
      <c r="J1" s="805"/>
      <c r="K1" s="805"/>
      <c r="L1" s="805"/>
      <c r="M1" s="805"/>
    </row>
    <row r="2" spans="1:13" ht="16.5" customHeight="1" x14ac:dyDescent="0.25">
      <c r="B2" s="137"/>
      <c r="C2" s="134"/>
      <c r="E2" s="672" t="s">
        <v>684</v>
      </c>
      <c r="F2" s="672"/>
      <c r="H2" s="135"/>
      <c r="L2" s="431">
        <f>'1 FO-Ingresos'!L2</f>
        <v>2022</v>
      </c>
    </row>
    <row r="3" spans="1:13" ht="9.9499999999999993" customHeight="1" x14ac:dyDescent="0.25">
      <c r="A3" s="814" t="s">
        <v>844</v>
      </c>
      <c r="B3" s="814"/>
      <c r="C3" s="814"/>
      <c r="D3" s="814"/>
      <c r="E3" s="814"/>
      <c r="F3" s="814"/>
      <c r="G3" s="814"/>
      <c r="H3" s="814"/>
      <c r="I3" s="814"/>
      <c r="J3" s="814"/>
      <c r="K3" s="814"/>
      <c r="L3" s="814"/>
      <c r="M3" s="814"/>
    </row>
    <row r="4" spans="1:13" ht="12.75" customHeight="1" x14ac:dyDescent="0.25">
      <c r="B4" s="636"/>
      <c r="C4" s="687"/>
      <c r="D4" s="687"/>
      <c r="E4" s="687"/>
      <c r="F4" s="687"/>
      <c r="G4" s="687"/>
      <c r="H4" s="687"/>
      <c r="I4" s="687"/>
      <c r="J4" s="687"/>
      <c r="K4" s="689" t="str">
        <f>'1 FO-Ingresos'!K4</f>
        <v/>
      </c>
      <c r="L4" s="455" t="s">
        <v>282</v>
      </c>
    </row>
    <row r="5" spans="1:13" ht="25.5" customHeight="1" x14ac:dyDescent="0.25">
      <c r="A5" s="893" t="str">
        <f>'1 FO-Ingresos'!A5:H5</f>
        <v>Parroquia X</v>
      </c>
      <c r="B5" s="896"/>
      <c r="C5" s="896"/>
      <c r="D5" s="896"/>
      <c r="E5" s="896"/>
      <c r="F5" s="896"/>
      <c r="G5" s="896"/>
      <c r="H5" s="896"/>
      <c r="I5" s="896"/>
      <c r="J5" s="897"/>
      <c r="K5" s="893">
        <f>'1 FO-Ingresos'!K5</f>
        <v>999</v>
      </c>
      <c r="L5" s="894"/>
      <c r="M5" s="895"/>
    </row>
    <row r="6" spans="1:13" ht="11.25" customHeight="1" x14ac:dyDescent="0.25">
      <c r="A6" s="792" t="s">
        <v>106</v>
      </c>
      <c r="B6" s="793"/>
      <c r="C6" s="793"/>
      <c r="D6" s="793"/>
      <c r="E6" s="793"/>
      <c r="F6" s="793"/>
      <c r="G6" s="793"/>
      <c r="H6" s="793"/>
      <c r="I6" s="793"/>
      <c r="J6" s="794"/>
      <c r="K6" s="898" t="s">
        <v>78</v>
      </c>
      <c r="L6" s="899"/>
      <c r="M6" s="900"/>
    </row>
    <row r="7" spans="1:13" ht="28.5" customHeight="1" x14ac:dyDescent="0.25">
      <c r="A7" s="853" t="s">
        <v>171</v>
      </c>
      <c r="B7" s="853"/>
      <c r="C7" s="853"/>
      <c r="D7" s="853"/>
      <c r="E7" s="853"/>
      <c r="F7" s="853"/>
      <c r="G7" s="853"/>
      <c r="H7" s="853"/>
      <c r="I7" s="853"/>
      <c r="J7" s="853"/>
      <c r="K7" s="853"/>
      <c r="L7" s="853"/>
      <c r="M7" s="853"/>
    </row>
    <row r="8" spans="1:13" ht="20.25" customHeight="1" x14ac:dyDescent="0.25">
      <c r="A8" s="893" t="str">
        <f>'5 FE#5-Adic,Erog'!A8:J8</f>
        <v>F E #5 -</v>
      </c>
      <c r="B8" s="896"/>
      <c r="C8" s="896"/>
      <c r="D8" s="896"/>
      <c r="E8" s="896"/>
      <c r="F8" s="896"/>
      <c r="G8" s="896"/>
      <c r="H8" s="896"/>
      <c r="I8" s="896"/>
      <c r="J8" s="896"/>
      <c r="K8" s="897"/>
      <c r="L8" s="840" t="str">
        <f>IF('5 FE#5-Adic,Erog'!K8="","",'5 FE#5-Adic,Erog'!K8)</f>
        <v>E</v>
      </c>
      <c r="M8" s="842"/>
    </row>
    <row r="9" spans="1:13" ht="23.25" customHeight="1" x14ac:dyDescent="0.25">
      <c r="A9" s="865" t="s">
        <v>44</v>
      </c>
      <c r="B9" s="866"/>
      <c r="C9" s="866"/>
      <c r="D9" s="866"/>
      <c r="E9" s="866"/>
      <c r="F9" s="866"/>
      <c r="G9" s="866"/>
      <c r="H9" s="866"/>
      <c r="I9" s="866"/>
      <c r="J9" s="866"/>
      <c r="K9" s="867"/>
      <c r="L9" s="856" t="s">
        <v>46</v>
      </c>
      <c r="M9" s="857"/>
    </row>
    <row r="10" spans="1:13" ht="43.5" customHeight="1" x14ac:dyDescent="0.25">
      <c r="A10" s="871" t="str">
        <f>IF('5 FE#5-Adic,Erog'!A10:L10="","",'5 FE#5-Adic,Erog'!A10:L10)</f>
        <v/>
      </c>
      <c r="B10" s="872"/>
      <c r="C10" s="872"/>
      <c r="D10" s="872"/>
      <c r="E10" s="872"/>
      <c r="F10" s="872"/>
      <c r="G10" s="872"/>
      <c r="H10" s="872"/>
      <c r="I10" s="872"/>
      <c r="J10" s="872"/>
      <c r="K10" s="872"/>
      <c r="L10" s="872"/>
      <c r="M10" s="873"/>
    </row>
    <row r="11" spans="1:13" ht="12.75" customHeight="1" x14ac:dyDescent="0.25">
      <c r="A11" s="875" t="s">
        <v>45</v>
      </c>
      <c r="B11" s="876"/>
      <c r="C11" s="876"/>
      <c r="D11" s="876"/>
      <c r="E11" s="876"/>
      <c r="F11" s="876"/>
      <c r="G11" s="876"/>
      <c r="H11" s="876"/>
      <c r="I11" s="876"/>
      <c r="J11" s="876"/>
      <c r="K11" s="876"/>
      <c r="L11" s="876"/>
      <c r="M11" s="877"/>
    </row>
    <row r="12" spans="1:13" ht="9.75" customHeight="1" x14ac:dyDescent="0.25">
      <c r="A12" s="32"/>
      <c r="B12" s="32"/>
      <c r="C12" s="32"/>
      <c r="D12" s="32"/>
      <c r="E12" s="32"/>
      <c r="F12" s="32"/>
      <c r="G12" s="32"/>
      <c r="H12" s="32"/>
      <c r="I12" s="32"/>
      <c r="J12" s="32"/>
      <c r="K12" s="32"/>
      <c r="L12" s="32"/>
      <c r="M12" s="32"/>
    </row>
    <row r="13" spans="1:13" ht="14.25" customHeight="1" x14ac:dyDescent="0.25">
      <c r="B13" s="633" t="s">
        <v>765</v>
      </c>
      <c r="E13" s="136" t="str">
        <f>IF('5 FE#5-Adic,Erog'!F13="x","x","")</f>
        <v>x</v>
      </c>
      <c r="F13" s="593" t="s">
        <v>768</v>
      </c>
      <c r="G13" s="10"/>
      <c r="J13" s="136" t="str">
        <f>IF('5 FE#5-Adic,Erog'!H13="x","x","")</f>
        <v/>
      </c>
      <c r="K13" s="593" t="s">
        <v>766</v>
      </c>
      <c r="L13" s="10"/>
      <c r="M13" s="10"/>
    </row>
    <row r="14" spans="1:13" ht="12.75" customHeight="1" x14ac:dyDescent="0.25">
      <c r="A14" s="814" t="s">
        <v>767</v>
      </c>
      <c r="B14" s="817"/>
      <c r="C14" s="817"/>
      <c r="D14" s="817"/>
      <c r="E14" s="817"/>
      <c r="F14" s="817"/>
      <c r="G14" s="817"/>
      <c r="H14" s="817"/>
      <c r="I14" s="817"/>
      <c r="J14" s="817"/>
      <c r="K14" s="817"/>
      <c r="L14" s="817"/>
      <c r="M14" s="817"/>
    </row>
    <row r="15" spans="1:13" ht="6.75" customHeight="1" x14ac:dyDescent="0.25"/>
    <row r="16" spans="1:13" ht="15" customHeight="1" x14ac:dyDescent="0.25">
      <c r="A16" s="886" t="s">
        <v>169</v>
      </c>
      <c r="B16" s="34">
        <v>1</v>
      </c>
      <c r="C16" s="844" t="s">
        <v>47</v>
      </c>
      <c r="D16" s="844"/>
      <c r="E16" s="844"/>
      <c r="F16" s="844"/>
      <c r="G16" s="844"/>
      <c r="H16" s="844"/>
      <c r="I16" s="844"/>
      <c r="J16" s="844"/>
      <c r="K16" s="844"/>
      <c r="L16" s="844"/>
      <c r="M16" s="845"/>
    </row>
    <row r="17" spans="1:13" ht="124.5" customHeight="1" x14ac:dyDescent="0.25">
      <c r="A17" s="887"/>
      <c r="B17" s="883"/>
      <c r="C17" s="884"/>
      <c r="D17" s="884"/>
      <c r="E17" s="884"/>
      <c r="F17" s="884"/>
      <c r="G17" s="884"/>
      <c r="H17" s="884"/>
      <c r="I17" s="884"/>
      <c r="J17" s="884"/>
      <c r="K17" s="884"/>
      <c r="L17" s="884"/>
      <c r="M17" s="885"/>
    </row>
    <row r="18" spans="1:13" ht="124.5" customHeight="1" x14ac:dyDescent="0.25">
      <c r="A18" s="887"/>
      <c r="B18" s="883"/>
      <c r="C18" s="884"/>
      <c r="D18" s="884"/>
      <c r="E18" s="884"/>
      <c r="F18" s="884"/>
      <c r="G18" s="884"/>
      <c r="H18" s="884"/>
      <c r="I18" s="884"/>
      <c r="J18" s="884"/>
      <c r="K18" s="884"/>
      <c r="L18" s="884"/>
      <c r="M18" s="885"/>
    </row>
    <row r="19" spans="1:13" ht="28.5" customHeight="1" x14ac:dyDescent="0.25">
      <c r="A19" s="887"/>
      <c r="B19" s="34">
        <v>2</v>
      </c>
      <c r="C19" s="844" t="s">
        <v>283</v>
      </c>
      <c r="D19" s="844"/>
      <c r="E19" s="844"/>
      <c r="F19" s="844"/>
      <c r="G19" s="844"/>
      <c r="H19" s="844"/>
      <c r="I19" s="844"/>
      <c r="J19" s="844"/>
      <c r="K19" s="844"/>
      <c r="L19" s="844"/>
      <c r="M19" s="845"/>
    </row>
    <row r="20" spans="1:13" ht="124.5" customHeight="1" x14ac:dyDescent="0.25">
      <c r="A20" s="887"/>
      <c r="B20" s="883"/>
      <c r="C20" s="884"/>
      <c r="D20" s="884"/>
      <c r="E20" s="884"/>
      <c r="F20" s="884"/>
      <c r="G20" s="884"/>
      <c r="H20" s="884"/>
      <c r="I20" s="884"/>
      <c r="J20" s="884"/>
      <c r="K20" s="884"/>
      <c r="L20" s="884"/>
      <c r="M20" s="885"/>
    </row>
    <row r="21" spans="1:13" ht="124.5" customHeight="1" x14ac:dyDescent="0.25">
      <c r="A21" s="888"/>
      <c r="B21" s="890"/>
      <c r="C21" s="891"/>
      <c r="D21" s="891"/>
      <c r="E21" s="891"/>
      <c r="F21" s="891"/>
      <c r="G21" s="891"/>
      <c r="H21" s="891"/>
      <c r="I21" s="891"/>
      <c r="J21" s="891"/>
      <c r="K21" s="891"/>
      <c r="L21" s="891"/>
      <c r="M21" s="892"/>
    </row>
    <row r="22" spans="1:13" ht="7.5" customHeight="1" x14ac:dyDescent="0.25"/>
    <row r="23" spans="1:13" x14ac:dyDescent="0.25">
      <c r="A23" s="881" t="s">
        <v>820</v>
      </c>
      <c r="B23" s="882"/>
      <c r="C23" s="882"/>
      <c r="D23" s="882"/>
      <c r="E23" s="882"/>
      <c r="F23" s="882"/>
      <c r="G23" s="882"/>
      <c r="H23" s="882"/>
      <c r="I23" s="882"/>
      <c r="J23" s="882"/>
      <c r="K23" s="882"/>
      <c r="L23" s="882"/>
      <c r="M23" s="882"/>
    </row>
  </sheetData>
  <sheetProtection algorithmName="SHA-512" hashValue="sKjJ2rnGRSupSdQkM1CllLkZlOfVeQjHa15FsDFtH/HmHaNt/uO7c9PlFX7qVU/rOrLYo6A/ALneTR1BadgEnw==" saltValue="6rVxsdghpMdzoaNz41MUHA==" spinCount="100000" sheet="1" selectLockedCells="1"/>
  <mergeCells count="22">
    <mergeCell ref="A1:M1"/>
    <mergeCell ref="A9:K9"/>
    <mergeCell ref="L9:M9"/>
    <mergeCell ref="A7:M7"/>
    <mergeCell ref="K5:M5"/>
    <mergeCell ref="A5:J5"/>
    <mergeCell ref="A3:M3"/>
    <mergeCell ref="K6:M6"/>
    <mergeCell ref="L8:M8"/>
    <mergeCell ref="A8:K8"/>
    <mergeCell ref="A6:J6"/>
    <mergeCell ref="A10:M10"/>
    <mergeCell ref="A11:M11"/>
    <mergeCell ref="A14:M14"/>
    <mergeCell ref="A23:M23"/>
    <mergeCell ref="C19:M19"/>
    <mergeCell ref="B20:M20"/>
    <mergeCell ref="A16:A21"/>
    <mergeCell ref="B17:M17"/>
    <mergeCell ref="C16:M16"/>
    <mergeCell ref="B18:M18"/>
    <mergeCell ref="B21:M21"/>
  </mergeCells>
  <phoneticPr fontId="0" type="noConversion"/>
  <printOptions horizontalCentered="1"/>
  <pageMargins left="0.4" right="0.4" top="0.8" bottom="0.8" header="0.5" footer="0.5"/>
  <pageSetup scale="84" orientation="portrait" horizontalDpi="4294967294" verticalDpi="300" r:id="rId1"/>
  <headerFooter alignWithMargins="0">
    <oddFooter>&amp;LFormulario VAE-009-A  Rev. 2010-08
&amp;C&amp;D, &amp;T&amp;RF.E. #3 Suplem 2 de 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Q63"/>
  <sheetViews>
    <sheetView showGridLines="0" topLeftCell="A19" zoomScale="135" zoomScaleNormal="135" workbookViewId="0">
      <selection activeCell="A8" sqref="A8:J8"/>
    </sheetView>
  </sheetViews>
  <sheetFormatPr defaultRowHeight="15" x14ac:dyDescent="0.25"/>
  <cols>
    <col min="1" max="1" width="2.42578125" customWidth="1"/>
    <col min="2" max="2" width="2.85546875" customWidth="1"/>
    <col min="3" max="3" width="3.42578125" customWidth="1"/>
    <col min="4" max="4" width="2.7109375" customWidth="1"/>
    <col min="5" max="5" width="18.85546875" customWidth="1"/>
    <col min="6" max="6" width="2.7109375" customWidth="1"/>
    <col min="7" max="7" width="53.5703125" customWidth="1"/>
    <col min="8" max="8" width="2.7109375" customWidth="1"/>
    <col min="9" max="9" width="13.7109375" customWidth="1"/>
    <col min="10" max="10" width="2.7109375" customWidth="1"/>
    <col min="11" max="11" width="14.140625" customWidth="1"/>
    <col min="12" max="12" width="1.140625" customWidth="1"/>
  </cols>
  <sheetData>
    <row r="1" spans="1:17" ht="18" customHeight="1" x14ac:dyDescent="0.25">
      <c r="A1" s="805" t="s">
        <v>273</v>
      </c>
      <c r="B1" s="805"/>
      <c r="C1" s="805"/>
      <c r="D1" s="805"/>
      <c r="E1" s="805"/>
      <c r="F1" s="805"/>
      <c r="G1" s="805"/>
      <c r="H1" s="805"/>
      <c r="I1" s="805"/>
      <c r="J1" s="805"/>
      <c r="K1" s="805"/>
      <c r="L1" s="805"/>
      <c r="M1" s="135"/>
      <c r="N1" s="135"/>
      <c r="O1" s="135"/>
      <c r="P1" s="135"/>
      <c r="Q1" s="135"/>
    </row>
    <row r="2" spans="1:17" ht="16.5" customHeight="1" x14ac:dyDescent="0.25">
      <c r="D2" s="137"/>
      <c r="E2" s="134"/>
      <c r="F2" s="672" t="s">
        <v>37</v>
      </c>
      <c r="G2" s="672"/>
      <c r="H2" s="135"/>
      <c r="J2" s="135"/>
      <c r="K2" s="431">
        <f>'1 FO-Ingresos'!L2</f>
        <v>2022</v>
      </c>
      <c r="O2" s="77"/>
    </row>
    <row r="3" spans="1:17" ht="9.9499999999999993" customHeight="1" x14ac:dyDescent="0.25">
      <c r="A3" s="814" t="s">
        <v>844</v>
      </c>
      <c r="B3" s="814"/>
      <c r="C3" s="814"/>
      <c r="D3" s="814"/>
      <c r="E3" s="814"/>
      <c r="F3" s="814"/>
      <c r="G3" s="814"/>
      <c r="H3" s="814"/>
      <c r="I3" s="814"/>
      <c r="J3" s="814"/>
      <c r="K3" s="814"/>
    </row>
    <row r="4" spans="1:17" ht="12.75" customHeight="1" x14ac:dyDescent="0.25">
      <c r="E4" s="687"/>
      <c r="F4" s="687"/>
      <c r="G4" s="687"/>
      <c r="H4" s="687"/>
      <c r="I4" s="687"/>
      <c r="J4" s="691" t="str">
        <f>'1 FO-Ingresos'!K4</f>
        <v/>
      </c>
      <c r="K4" s="455" t="s">
        <v>277</v>
      </c>
    </row>
    <row r="5" spans="1:17" ht="25.5" customHeight="1" x14ac:dyDescent="0.25">
      <c r="A5" s="871" t="str">
        <f>'1 FO-Ingresos'!A5:H5</f>
        <v>Parroquia X</v>
      </c>
      <c r="B5" s="872"/>
      <c r="C5" s="872"/>
      <c r="D5" s="872"/>
      <c r="E5" s="872"/>
      <c r="F5" s="872"/>
      <c r="G5" s="872"/>
      <c r="H5" s="872"/>
      <c r="I5" s="872"/>
      <c r="J5" s="873"/>
      <c r="K5" s="840">
        <f>'1 FO-Ingresos'!K5</f>
        <v>999</v>
      </c>
      <c r="L5" s="842"/>
    </row>
    <row r="6" spans="1:17" ht="11.25" customHeight="1" x14ac:dyDescent="0.25">
      <c r="A6" s="831" t="s">
        <v>106</v>
      </c>
      <c r="B6" s="831"/>
      <c r="C6" s="831"/>
      <c r="D6" s="831"/>
      <c r="E6" s="831"/>
      <c r="F6" s="831"/>
      <c r="G6" s="831"/>
      <c r="H6" s="831"/>
      <c r="I6" s="831"/>
      <c r="J6" s="831"/>
      <c r="K6" s="831" t="s">
        <v>78</v>
      </c>
      <c r="L6" s="831"/>
    </row>
    <row r="7" spans="1:17" ht="30.75" customHeight="1" x14ac:dyDescent="0.25">
      <c r="A7" s="855" t="s">
        <v>170</v>
      </c>
      <c r="B7" s="855"/>
      <c r="C7" s="855"/>
      <c r="D7" s="855"/>
      <c r="E7" s="855"/>
      <c r="F7" s="855"/>
      <c r="G7" s="855"/>
      <c r="H7" s="855"/>
      <c r="I7" s="855"/>
      <c r="J7" s="855"/>
      <c r="K7" s="855"/>
      <c r="L7" s="855"/>
    </row>
    <row r="8" spans="1:17" ht="20.25" customHeight="1" x14ac:dyDescent="0.25">
      <c r="A8" s="868" t="s">
        <v>638</v>
      </c>
      <c r="B8" s="784"/>
      <c r="C8" s="784"/>
      <c r="D8" s="784"/>
      <c r="E8" s="784"/>
      <c r="F8" s="784"/>
      <c r="G8" s="784"/>
      <c r="H8" s="784"/>
      <c r="I8" s="784"/>
      <c r="J8" s="785"/>
      <c r="K8" s="868" t="s">
        <v>157</v>
      </c>
      <c r="L8" s="869"/>
    </row>
    <row r="9" spans="1:17" ht="23.25" customHeight="1" x14ac:dyDescent="0.25">
      <c r="A9" s="865" t="s">
        <v>278</v>
      </c>
      <c r="B9" s="866"/>
      <c r="C9" s="866"/>
      <c r="D9" s="866"/>
      <c r="E9" s="866"/>
      <c r="F9" s="866"/>
      <c r="G9" s="866"/>
      <c r="H9" s="866"/>
      <c r="I9" s="866"/>
      <c r="J9" s="867"/>
      <c r="K9" s="856" t="s">
        <v>318</v>
      </c>
      <c r="L9" s="857"/>
    </row>
    <row r="10" spans="1:17" ht="43.5" customHeight="1" x14ac:dyDescent="0.25">
      <c r="A10" s="878"/>
      <c r="B10" s="879"/>
      <c r="C10" s="879"/>
      <c r="D10" s="879"/>
      <c r="E10" s="879"/>
      <c r="F10" s="879"/>
      <c r="G10" s="879"/>
      <c r="H10" s="879"/>
      <c r="I10" s="879"/>
      <c r="J10" s="879"/>
      <c r="K10" s="879"/>
      <c r="L10" s="880"/>
    </row>
    <row r="11" spans="1:17" ht="12.75" customHeight="1" x14ac:dyDescent="0.25">
      <c r="A11" s="875" t="s">
        <v>279</v>
      </c>
      <c r="B11" s="876"/>
      <c r="C11" s="876"/>
      <c r="D11" s="876"/>
      <c r="E11" s="876"/>
      <c r="F11" s="876"/>
      <c r="G11" s="876"/>
      <c r="H11" s="876"/>
      <c r="I11" s="876"/>
      <c r="J11" s="876"/>
      <c r="K11" s="876"/>
      <c r="L11" s="877"/>
    </row>
    <row r="12" spans="1:17" ht="9.75" customHeight="1" x14ac:dyDescent="0.25">
      <c r="A12" s="32"/>
      <c r="B12" s="32"/>
      <c r="C12" s="32"/>
      <c r="D12" s="32"/>
      <c r="E12" s="32"/>
      <c r="F12" s="32"/>
      <c r="G12" s="32"/>
      <c r="H12" s="32"/>
      <c r="I12" s="32"/>
      <c r="J12" s="32"/>
      <c r="K12" s="32"/>
      <c r="L12" s="32"/>
    </row>
    <row r="13" spans="1:17" ht="14.25" customHeight="1" x14ac:dyDescent="0.25">
      <c r="C13" s="633" t="s">
        <v>765</v>
      </c>
      <c r="F13" s="136" t="str">
        <f>IF(H13="x","","x")</f>
        <v>x</v>
      </c>
      <c r="G13" s="593" t="s">
        <v>768</v>
      </c>
      <c r="H13" s="136"/>
      <c r="I13" s="593" t="s">
        <v>766</v>
      </c>
      <c r="J13" s="10"/>
      <c r="K13" s="10"/>
      <c r="L13" s="10"/>
    </row>
    <row r="14" spans="1:17" ht="12.75" customHeight="1" x14ac:dyDescent="0.25">
      <c r="A14" s="814" t="s">
        <v>767</v>
      </c>
      <c r="B14" s="817"/>
      <c r="C14" s="817"/>
      <c r="D14" s="817"/>
      <c r="E14" s="817"/>
      <c r="F14" s="817"/>
      <c r="G14" s="817"/>
      <c r="H14" s="817"/>
      <c r="I14" s="817"/>
      <c r="J14" s="817"/>
      <c r="K14" s="817"/>
      <c r="L14" s="817"/>
      <c r="M14" s="176"/>
    </row>
    <row r="15" spans="1:17" ht="5.25" customHeight="1" x14ac:dyDescent="0.25"/>
    <row r="16" spans="1:17" ht="6" customHeight="1" x14ac:dyDescent="0.25">
      <c r="A16" s="833" t="s">
        <v>166</v>
      </c>
      <c r="B16" s="80"/>
      <c r="C16" s="80"/>
      <c r="D16" s="80"/>
      <c r="E16" s="80"/>
      <c r="F16" s="80"/>
      <c r="G16" s="81"/>
      <c r="H16" s="81"/>
      <c r="I16" s="81"/>
      <c r="J16" s="81"/>
      <c r="K16" s="81"/>
      <c r="L16" s="75"/>
    </row>
    <row r="17" spans="1:12" ht="15.75" x14ac:dyDescent="0.25">
      <c r="A17" s="834"/>
      <c r="B17" s="51">
        <v>1</v>
      </c>
      <c r="C17" s="647" t="s">
        <v>813</v>
      </c>
      <c r="D17" s="161"/>
      <c r="E17" s="141"/>
      <c r="F17" s="141"/>
      <c r="G17" s="142"/>
      <c r="H17" s="82"/>
      <c r="I17" s="154"/>
      <c r="J17" s="154"/>
      <c r="K17" s="154"/>
      <c r="L17" s="76"/>
    </row>
    <row r="18" spans="1:12" ht="12" customHeight="1" x14ac:dyDescent="0.2">
      <c r="A18" s="834"/>
      <c r="B18" s="179"/>
      <c r="C18" s="179" t="s">
        <v>122</v>
      </c>
      <c r="D18" s="458" t="s">
        <v>864</v>
      </c>
      <c r="E18" s="458"/>
      <c r="F18" s="458"/>
      <c r="G18" s="458"/>
      <c r="H18" s="175"/>
      <c r="I18" s="457">
        <v>0</v>
      </c>
      <c r="J18" s="154"/>
      <c r="K18" s="154"/>
      <c r="L18" s="76"/>
    </row>
    <row r="19" spans="1:12" ht="12" customHeight="1" x14ac:dyDescent="0.2">
      <c r="A19" s="834"/>
      <c r="B19" s="144"/>
      <c r="C19" s="144" t="s">
        <v>123</v>
      </c>
      <c r="D19" s="458" t="s">
        <v>865</v>
      </c>
      <c r="E19" s="458"/>
      <c r="F19" s="458"/>
      <c r="G19" s="458"/>
      <c r="H19" s="175"/>
      <c r="I19" s="456"/>
      <c r="J19" s="154"/>
      <c r="K19" s="154"/>
      <c r="L19" s="76"/>
    </row>
    <row r="20" spans="1:12" ht="12" customHeight="1" x14ac:dyDescent="0.2">
      <c r="A20" s="834"/>
      <c r="B20" s="144"/>
      <c r="C20" s="144" t="s">
        <v>124</v>
      </c>
      <c r="D20" s="458" t="s">
        <v>866</v>
      </c>
      <c r="E20" s="458"/>
      <c r="F20" s="458"/>
      <c r="G20" s="458"/>
      <c r="H20" s="175"/>
      <c r="I20" s="456"/>
      <c r="J20" s="154"/>
      <c r="K20" s="154"/>
      <c r="L20" s="76"/>
    </row>
    <row r="21" spans="1:12" ht="12" customHeight="1" x14ac:dyDescent="0.2">
      <c r="A21" s="834"/>
      <c r="B21" s="144"/>
      <c r="C21" s="144" t="s">
        <v>125</v>
      </c>
      <c r="D21" s="458" t="s">
        <v>703</v>
      </c>
      <c r="E21" s="458"/>
      <c r="F21" s="458"/>
      <c r="G21" s="458"/>
      <c r="H21" s="175"/>
      <c r="I21" s="456"/>
      <c r="J21" s="154"/>
      <c r="K21" s="154"/>
      <c r="L21" s="76"/>
    </row>
    <row r="22" spans="1:12" ht="12" customHeight="1" x14ac:dyDescent="0.2">
      <c r="A22" s="834"/>
      <c r="B22" s="144"/>
      <c r="C22" s="144" t="s">
        <v>126</v>
      </c>
      <c r="D22" s="458" t="s">
        <v>867</v>
      </c>
      <c r="E22" s="458"/>
      <c r="F22" s="458"/>
      <c r="G22" s="458"/>
      <c r="H22" s="175"/>
      <c r="I22" s="456"/>
      <c r="J22" s="154"/>
      <c r="K22" s="154"/>
      <c r="L22" s="76"/>
    </row>
    <row r="23" spans="1:12" ht="12" customHeight="1" x14ac:dyDescent="0.2">
      <c r="A23" s="834"/>
      <c r="B23" s="144"/>
      <c r="C23" s="144" t="s">
        <v>127</v>
      </c>
      <c r="D23" s="458" t="s">
        <v>868</v>
      </c>
      <c r="E23" s="458"/>
      <c r="F23" s="458"/>
      <c r="G23" s="458"/>
      <c r="H23" s="175"/>
      <c r="I23" s="456"/>
      <c r="J23" s="154"/>
      <c r="K23" s="154"/>
      <c r="L23" s="76"/>
    </row>
    <row r="24" spans="1:12" ht="12" customHeight="1" x14ac:dyDescent="0.2">
      <c r="A24" s="834"/>
      <c r="B24" s="144"/>
      <c r="C24" s="144" t="s">
        <v>128</v>
      </c>
      <c r="D24" s="458" t="s">
        <v>869</v>
      </c>
      <c r="E24" s="458"/>
      <c r="F24" s="458"/>
      <c r="G24" s="458"/>
      <c r="H24" s="175"/>
      <c r="I24" s="456"/>
      <c r="J24" s="154"/>
      <c r="K24" s="154"/>
      <c r="L24" s="76"/>
    </row>
    <row r="25" spans="1:12" ht="12" customHeight="1" x14ac:dyDescent="0.2">
      <c r="A25" s="834"/>
      <c r="B25" s="144"/>
      <c r="C25" s="144" t="s">
        <v>129</v>
      </c>
      <c r="D25" s="458" t="s">
        <v>20</v>
      </c>
      <c r="E25" s="458"/>
      <c r="F25" s="458"/>
      <c r="G25" s="458"/>
      <c r="H25" s="175"/>
      <c r="I25" s="456"/>
      <c r="J25" s="154"/>
      <c r="K25" s="154"/>
      <c r="L25" s="76"/>
    </row>
    <row r="26" spans="1:12" ht="12" customHeight="1" x14ac:dyDescent="0.2">
      <c r="A26" s="834"/>
      <c r="B26" s="144"/>
      <c r="C26" s="144" t="s">
        <v>130</v>
      </c>
      <c r="D26" s="874"/>
      <c r="E26" s="874"/>
      <c r="F26" s="874"/>
      <c r="G26" s="874"/>
      <c r="H26" s="175"/>
      <c r="I26" s="456"/>
      <c r="J26" s="154"/>
      <c r="K26" s="154"/>
      <c r="L26" s="76"/>
    </row>
    <row r="27" spans="1:12" ht="12" customHeight="1" x14ac:dyDescent="0.2">
      <c r="A27" s="834"/>
      <c r="B27" s="144"/>
      <c r="C27" s="144" t="s">
        <v>131</v>
      </c>
      <c r="D27" s="874"/>
      <c r="E27" s="874"/>
      <c r="F27" s="874"/>
      <c r="G27" s="874"/>
      <c r="H27" s="175"/>
      <c r="I27" s="456"/>
      <c r="J27" s="154"/>
      <c r="K27" s="154"/>
      <c r="L27" s="76"/>
    </row>
    <row r="28" spans="1:12" ht="12" customHeight="1" x14ac:dyDescent="0.2">
      <c r="A28" s="834"/>
      <c r="B28" s="144"/>
      <c r="C28" s="144" t="s">
        <v>132</v>
      </c>
      <c r="D28" s="874"/>
      <c r="E28" s="874"/>
      <c r="F28" s="874"/>
      <c r="G28" s="874"/>
      <c r="H28" s="175"/>
      <c r="I28" s="456"/>
      <c r="J28" s="154"/>
      <c r="K28" s="154"/>
      <c r="L28" s="76"/>
    </row>
    <row r="29" spans="1:12" ht="17.25" customHeight="1" x14ac:dyDescent="0.25">
      <c r="A29" s="834"/>
      <c r="B29" s="182">
        <v>2</v>
      </c>
      <c r="C29" s="461" t="s">
        <v>818</v>
      </c>
      <c r="D29" s="165"/>
      <c r="E29" s="146"/>
      <c r="F29" s="146"/>
      <c r="G29" s="147"/>
      <c r="H29" s="83"/>
      <c r="I29" s="147"/>
      <c r="J29" s="155"/>
      <c r="K29" s="451">
        <f>SUM(I18:I28)</f>
        <v>0</v>
      </c>
      <c r="L29" s="76"/>
    </row>
    <row r="30" spans="1:12" ht="8.25" customHeight="1" x14ac:dyDescent="0.25">
      <c r="A30" s="834"/>
      <c r="B30" s="148"/>
      <c r="C30" s="648"/>
      <c r="D30" s="50"/>
      <c r="E30" s="149"/>
      <c r="F30" s="149"/>
      <c r="G30" s="46"/>
      <c r="H30" s="84"/>
      <c r="I30" s="46"/>
      <c r="J30" s="46"/>
      <c r="K30" s="649"/>
      <c r="L30" s="76"/>
    </row>
    <row r="31" spans="1:12" ht="17.25" customHeight="1" x14ac:dyDescent="0.25">
      <c r="A31" s="834"/>
      <c r="B31" s="51">
        <v>3</v>
      </c>
      <c r="C31" s="641" t="s">
        <v>815</v>
      </c>
      <c r="D31" s="50"/>
      <c r="E31" s="141"/>
      <c r="F31" s="141"/>
      <c r="G31" s="142"/>
      <c r="H31" s="84"/>
      <c r="I31" s="46"/>
      <c r="J31" s="46"/>
      <c r="K31" s="650"/>
      <c r="L31" s="76"/>
    </row>
    <row r="32" spans="1:12" ht="12" customHeight="1" x14ac:dyDescent="0.2">
      <c r="A32" s="834"/>
      <c r="B32" s="322"/>
      <c r="C32" s="182" t="s">
        <v>122</v>
      </c>
      <c r="D32" s="458" t="s">
        <v>31</v>
      </c>
      <c r="E32" s="153"/>
      <c r="F32" s="153"/>
      <c r="G32" s="153"/>
      <c r="H32" s="175"/>
      <c r="I32" s="456"/>
      <c r="J32" s="46"/>
      <c r="K32" s="650"/>
      <c r="L32" s="76"/>
    </row>
    <row r="33" spans="1:12" ht="12" customHeight="1" x14ac:dyDescent="0.2">
      <c r="A33" s="834"/>
      <c r="B33" s="165"/>
      <c r="C33" s="152" t="s">
        <v>123</v>
      </c>
      <c r="D33" s="459" t="s">
        <v>627</v>
      </c>
      <c r="E33" s="171"/>
      <c r="F33" s="634" t="s">
        <v>816</v>
      </c>
      <c r="G33" s="658" t="s">
        <v>32</v>
      </c>
      <c r="H33" s="175"/>
      <c r="I33" s="456"/>
      <c r="J33" s="46"/>
      <c r="K33" s="650"/>
      <c r="L33" s="76"/>
    </row>
    <row r="34" spans="1:12" ht="17.25" customHeight="1" x14ac:dyDescent="0.25">
      <c r="A34" s="834"/>
      <c r="B34" s="182">
        <v>4</v>
      </c>
      <c r="C34" s="461" t="s">
        <v>817</v>
      </c>
      <c r="D34" s="165"/>
      <c r="E34" s="146"/>
      <c r="F34" s="146"/>
      <c r="G34" s="147"/>
      <c r="H34" s="83"/>
      <c r="I34" s="147"/>
      <c r="J34" s="155"/>
      <c r="K34" s="449">
        <f>SUM(I32:I33)</f>
        <v>0</v>
      </c>
      <c r="L34" s="76"/>
    </row>
    <row r="35" spans="1:12" ht="8.25" customHeight="1" x14ac:dyDescent="0.25">
      <c r="A35" s="834"/>
      <c r="B35" s="294"/>
      <c r="C35" s="294"/>
      <c r="D35" s="295"/>
      <c r="E35" s="295"/>
      <c r="F35" s="295"/>
      <c r="G35" s="46"/>
      <c r="H35" s="84"/>
      <c r="I35" s="46"/>
      <c r="J35" s="46"/>
      <c r="K35" s="156"/>
      <c r="L35" s="76"/>
    </row>
    <row r="36" spans="1:12" ht="15.75" customHeight="1" x14ac:dyDescent="0.2">
      <c r="A36" s="834"/>
      <c r="B36" s="294">
        <v>5</v>
      </c>
      <c r="C36" s="657" t="s">
        <v>821</v>
      </c>
      <c r="D36" s="161"/>
      <c r="E36" s="295"/>
      <c r="F36" s="295"/>
      <c r="G36" s="150"/>
      <c r="H36" s="85"/>
      <c r="I36" s="157"/>
      <c r="J36" s="157"/>
      <c r="K36" s="50"/>
      <c r="L36" s="19"/>
    </row>
    <row r="37" spans="1:12" ht="12" customHeight="1" x14ac:dyDescent="0.2">
      <c r="A37" s="834"/>
      <c r="B37" s="163"/>
      <c r="C37" s="182" t="s">
        <v>122</v>
      </c>
      <c r="D37" s="458" t="s">
        <v>870</v>
      </c>
      <c r="E37" s="153"/>
      <c r="F37" s="153"/>
      <c r="G37" s="153"/>
      <c r="H37" s="175"/>
      <c r="I37" s="456"/>
      <c r="J37" s="50"/>
      <c r="K37" s="50"/>
      <c r="L37" s="19"/>
    </row>
    <row r="38" spans="1:12" ht="12" customHeight="1" x14ac:dyDescent="0.2">
      <c r="A38" s="834"/>
      <c r="B38" s="160"/>
      <c r="C38" s="152" t="s">
        <v>123</v>
      </c>
      <c r="D38" s="458" t="s">
        <v>871</v>
      </c>
      <c r="E38" s="171"/>
      <c r="F38" s="171"/>
      <c r="G38" s="171"/>
      <c r="H38" s="175"/>
      <c r="I38" s="456"/>
      <c r="J38" s="50"/>
      <c r="K38" s="50"/>
      <c r="L38" s="19"/>
    </row>
    <row r="39" spans="1:12" ht="12" customHeight="1" x14ac:dyDescent="0.2">
      <c r="A39" s="834"/>
      <c r="B39" s="160"/>
      <c r="C39" s="152" t="s">
        <v>124</v>
      </c>
      <c r="D39" s="459" t="s">
        <v>0</v>
      </c>
      <c r="E39" s="171"/>
      <c r="F39" s="171"/>
      <c r="G39" s="171"/>
      <c r="H39" s="175"/>
      <c r="I39" s="456"/>
      <c r="J39" s="50"/>
      <c r="K39" s="50"/>
      <c r="L39" s="19"/>
    </row>
    <row r="40" spans="1:12" ht="12" customHeight="1" x14ac:dyDescent="0.2">
      <c r="A40" s="834"/>
      <c r="B40" s="160"/>
      <c r="C40" s="152" t="s">
        <v>125</v>
      </c>
      <c r="D40" s="459" t="s">
        <v>1</v>
      </c>
      <c r="E40" s="153"/>
      <c r="F40" s="153"/>
      <c r="G40" s="153"/>
      <c r="H40" s="175"/>
      <c r="I40" s="456"/>
      <c r="J40" s="50"/>
      <c r="K40" s="50"/>
      <c r="L40" s="19"/>
    </row>
    <row r="41" spans="1:12" ht="12" customHeight="1" x14ac:dyDescent="0.2">
      <c r="A41" s="834"/>
      <c r="B41" s="160"/>
      <c r="C41" s="152" t="s">
        <v>126</v>
      </c>
      <c r="D41" s="459" t="s">
        <v>2</v>
      </c>
      <c r="E41" s="171"/>
      <c r="F41" s="171"/>
      <c r="G41" s="171"/>
      <c r="H41" s="175"/>
      <c r="I41" s="456"/>
      <c r="J41" s="50"/>
      <c r="K41" s="50"/>
      <c r="L41" s="19"/>
    </row>
    <row r="42" spans="1:12" ht="12" customHeight="1" x14ac:dyDescent="0.2">
      <c r="A42" s="834"/>
      <c r="B42" s="160"/>
      <c r="C42" s="152" t="s">
        <v>127</v>
      </c>
      <c r="D42" s="459" t="s">
        <v>3</v>
      </c>
      <c r="E42" s="171"/>
      <c r="F42" s="171"/>
      <c r="G42" s="171"/>
      <c r="H42" s="175"/>
      <c r="I42" s="456"/>
      <c r="J42" s="50"/>
      <c r="K42" s="50"/>
      <c r="L42" s="19"/>
    </row>
    <row r="43" spans="1:12" ht="12" customHeight="1" x14ac:dyDescent="0.2">
      <c r="A43" s="834"/>
      <c r="B43" s="160"/>
      <c r="C43" s="152" t="s">
        <v>128</v>
      </c>
      <c r="D43" s="459" t="s">
        <v>4</v>
      </c>
      <c r="E43" s="171"/>
      <c r="F43" s="171"/>
      <c r="G43" s="171"/>
      <c r="H43" s="175"/>
      <c r="I43" s="456"/>
      <c r="J43" s="50"/>
      <c r="K43" s="50"/>
      <c r="L43" s="19"/>
    </row>
    <row r="44" spans="1:12" ht="12" customHeight="1" x14ac:dyDescent="0.2">
      <c r="A44" s="834"/>
      <c r="B44" s="160"/>
      <c r="C44" s="152" t="s">
        <v>129</v>
      </c>
      <c r="D44" s="459" t="s">
        <v>5</v>
      </c>
      <c r="E44" s="171"/>
      <c r="F44" s="171"/>
      <c r="G44" s="171"/>
      <c r="H44" s="175"/>
      <c r="I44" s="456"/>
      <c r="J44" s="50"/>
      <c r="K44" s="50"/>
      <c r="L44" s="19"/>
    </row>
    <row r="45" spans="1:12" ht="12" customHeight="1" x14ac:dyDescent="0.25">
      <c r="A45" s="834"/>
      <c r="B45" s="160"/>
      <c r="C45" s="152" t="s">
        <v>130</v>
      </c>
      <c r="D45" s="458" t="s">
        <v>729</v>
      </c>
      <c r="E45" s="299"/>
      <c r="F45" s="299"/>
      <c r="G45" s="462"/>
      <c r="H45" s="175"/>
      <c r="I45" s="456"/>
      <c r="J45" s="50"/>
      <c r="K45" s="50"/>
      <c r="L45" s="19"/>
    </row>
    <row r="46" spans="1:12" ht="12" customHeight="1" x14ac:dyDescent="0.25">
      <c r="A46" s="834"/>
      <c r="B46" s="160"/>
      <c r="C46" s="152" t="s">
        <v>131</v>
      </c>
      <c r="D46" s="458" t="s">
        <v>730</v>
      </c>
      <c r="E46" s="299"/>
      <c r="F46" s="299"/>
      <c r="G46" s="462"/>
      <c r="H46" s="175"/>
      <c r="I46" s="456"/>
      <c r="J46" s="50"/>
      <c r="K46" s="50"/>
      <c r="L46" s="19"/>
    </row>
    <row r="47" spans="1:12" ht="12" customHeight="1" x14ac:dyDescent="0.25">
      <c r="A47" s="834"/>
      <c r="B47" s="160"/>
      <c r="C47" s="152" t="s">
        <v>132</v>
      </c>
      <c r="D47" s="458" t="s">
        <v>731</v>
      </c>
      <c r="E47" s="299"/>
      <c r="F47" s="299"/>
      <c r="G47" s="462"/>
      <c r="H47" s="175"/>
      <c r="I47" s="456"/>
      <c r="J47" s="50"/>
      <c r="K47" s="50"/>
      <c r="L47" s="19"/>
    </row>
    <row r="48" spans="1:12" ht="15.75" customHeight="1" x14ac:dyDescent="0.2">
      <c r="A48" s="834"/>
      <c r="B48" s="298">
        <v>6</v>
      </c>
      <c r="C48" s="461" t="s">
        <v>677</v>
      </c>
      <c r="D48" s="165"/>
      <c r="E48" s="146"/>
      <c r="F48" s="146"/>
      <c r="G48" s="153"/>
      <c r="H48" s="86"/>
      <c r="I48" s="158"/>
      <c r="J48" s="159"/>
      <c r="K48" s="655">
        <f>SUM(I37:I47)</f>
        <v>0</v>
      </c>
      <c r="L48" s="19"/>
    </row>
    <row r="49" spans="1:12" ht="8.25" customHeight="1" x14ac:dyDescent="0.2">
      <c r="A49" s="834"/>
      <c r="B49" s="148"/>
      <c r="C49" s="648"/>
      <c r="D49" s="50"/>
      <c r="E49" s="149"/>
      <c r="F49" s="149"/>
      <c r="G49" s="652"/>
      <c r="H49" s="653"/>
      <c r="I49" s="654"/>
      <c r="J49" s="50"/>
      <c r="K49" s="656"/>
      <c r="L49" s="19"/>
    </row>
    <row r="50" spans="1:12" ht="15.75" customHeight="1" x14ac:dyDescent="0.25">
      <c r="A50" s="834"/>
      <c r="B50" s="51">
        <v>7</v>
      </c>
      <c r="C50" s="641" t="s">
        <v>674</v>
      </c>
      <c r="D50" s="50"/>
      <c r="E50" s="141"/>
      <c r="F50" s="141"/>
      <c r="G50" s="142"/>
      <c r="H50" s="84"/>
      <c r="I50" s="46"/>
      <c r="J50" s="46"/>
      <c r="K50" s="650"/>
      <c r="L50" s="19"/>
    </row>
    <row r="51" spans="1:12" ht="12" customHeight="1" x14ac:dyDescent="0.2">
      <c r="A51" s="834"/>
      <c r="B51" s="322"/>
      <c r="C51" s="182" t="s">
        <v>122</v>
      </c>
      <c r="D51" s="458" t="s">
        <v>14</v>
      </c>
      <c r="E51" s="153"/>
      <c r="F51" s="153"/>
      <c r="G51" s="153"/>
      <c r="H51" s="175"/>
      <c r="I51" s="456"/>
      <c r="J51" s="46"/>
      <c r="K51" s="650"/>
      <c r="L51" s="19"/>
    </row>
    <row r="52" spans="1:12" ht="12" customHeight="1" x14ac:dyDescent="0.2">
      <c r="A52" s="834"/>
      <c r="B52" s="322"/>
      <c r="C52" s="651" t="s">
        <v>123</v>
      </c>
      <c r="D52" s="458" t="s">
        <v>675</v>
      </c>
      <c r="E52" s="153"/>
      <c r="F52" s="153"/>
      <c r="G52" s="153"/>
      <c r="H52" s="175"/>
      <c r="I52" s="456"/>
      <c r="J52" s="46"/>
      <c r="K52" s="650"/>
      <c r="L52" s="19"/>
    </row>
    <row r="53" spans="1:12" ht="12" customHeight="1" x14ac:dyDescent="0.2">
      <c r="A53" s="834"/>
      <c r="B53" s="165"/>
      <c r="C53" s="460" t="s">
        <v>124</v>
      </c>
      <c r="D53" s="459" t="s">
        <v>628</v>
      </c>
      <c r="E53" s="171"/>
      <c r="F53" s="634" t="s">
        <v>816</v>
      </c>
      <c r="G53" s="658" t="s">
        <v>15</v>
      </c>
      <c r="H53" s="175"/>
      <c r="I53" s="456"/>
      <c r="J53" s="46"/>
      <c r="K53" s="650"/>
      <c r="L53" s="19"/>
    </row>
    <row r="54" spans="1:12" ht="15.75" customHeight="1" x14ac:dyDescent="0.25">
      <c r="A54" s="834"/>
      <c r="B54" s="182">
        <v>8</v>
      </c>
      <c r="C54" s="461" t="s">
        <v>822</v>
      </c>
      <c r="D54" s="165"/>
      <c r="E54" s="146"/>
      <c r="F54" s="146"/>
      <c r="G54" s="147"/>
      <c r="H54" s="83"/>
      <c r="I54" s="147"/>
      <c r="J54" s="155"/>
      <c r="K54" s="449">
        <f>SUM(I51:I53)</f>
        <v>0</v>
      </c>
      <c r="L54" s="19"/>
    </row>
    <row r="55" spans="1:12" ht="8.25" customHeight="1" x14ac:dyDescent="0.25">
      <c r="A55" s="835"/>
      <c r="B55" s="870"/>
      <c r="C55" s="870"/>
      <c r="D55" s="870"/>
      <c r="E55" s="870"/>
      <c r="F55" s="870"/>
      <c r="G55" s="870"/>
      <c r="H55" s="870"/>
      <c r="I55" s="870"/>
      <c r="J55" s="870"/>
      <c r="K55" s="870"/>
      <c r="L55" s="24"/>
    </row>
    <row r="56" spans="1:12" ht="15" customHeight="1" x14ac:dyDescent="0.25">
      <c r="A56" s="132"/>
      <c r="B56" s="133"/>
      <c r="C56" s="133"/>
      <c r="D56" s="133"/>
      <c r="E56" s="133"/>
      <c r="F56" s="133"/>
      <c r="G56" s="133"/>
      <c r="H56" s="133"/>
      <c r="I56" s="133"/>
      <c r="J56" s="133"/>
      <c r="K56" s="133"/>
      <c r="L56" s="3"/>
    </row>
    <row r="57" spans="1:12" x14ac:dyDescent="0.25">
      <c r="A57" t="s">
        <v>819</v>
      </c>
      <c r="D57" s="74"/>
      <c r="E57" s="74"/>
      <c r="F57" s="74"/>
      <c r="G57" s="74"/>
      <c r="H57" s="74"/>
      <c r="I57" s="74"/>
      <c r="J57" s="74"/>
      <c r="K57" s="74"/>
      <c r="L57" s="74"/>
    </row>
    <row r="58" spans="1:12" ht="16.5" x14ac:dyDescent="0.25">
      <c r="A58" s="610" t="s">
        <v>846</v>
      </c>
    </row>
    <row r="59" spans="1:12" ht="16.5" x14ac:dyDescent="0.25">
      <c r="A59" s="610" t="s">
        <v>617</v>
      </c>
    </row>
    <row r="60" spans="1:12" ht="16.5" x14ac:dyDescent="0.25">
      <c r="A60" s="610" t="s">
        <v>618</v>
      </c>
    </row>
    <row r="61" spans="1:12" ht="16.5" x14ac:dyDescent="0.25">
      <c r="A61" s="610" t="s">
        <v>643</v>
      </c>
    </row>
    <row r="62" spans="1:12" x14ac:dyDescent="0.25">
      <c r="A62" t="s">
        <v>616</v>
      </c>
    </row>
    <row r="63" spans="1:12" ht="16.5" x14ac:dyDescent="0.25">
      <c r="A63" s="610" t="s">
        <v>682</v>
      </c>
    </row>
  </sheetData>
  <sheetProtection algorithmName="SHA-512" hashValue="yik9va9xU83AXcnBARnfAaIMMwJ4CCtBRUuHC4I499hk4xfzN/fjnUUruUzDy86C86LooZ87G1ttMzOsoJtRXA==" saltValue="cTbrQTY6nNUKNqPK2AzMTw==" spinCount="100000" sheet="1" selectLockedCells="1"/>
  <mergeCells count="19">
    <mergeCell ref="A7:L7"/>
    <mergeCell ref="A1:L1"/>
    <mergeCell ref="A5:J5"/>
    <mergeCell ref="K5:L5"/>
    <mergeCell ref="A6:J6"/>
    <mergeCell ref="K6:L6"/>
    <mergeCell ref="A3:K3"/>
    <mergeCell ref="A11:L11"/>
    <mergeCell ref="B55:K55"/>
    <mergeCell ref="D26:G26"/>
    <mergeCell ref="D27:G27"/>
    <mergeCell ref="D28:G28"/>
    <mergeCell ref="A14:L14"/>
    <mergeCell ref="A16:A55"/>
    <mergeCell ref="A8:J8"/>
    <mergeCell ref="K8:L8"/>
    <mergeCell ref="A9:J9"/>
    <mergeCell ref="K9:L9"/>
    <mergeCell ref="A10:L10"/>
  </mergeCells>
  <phoneticPr fontId="51" type="noConversion"/>
  <printOptions horizontalCentered="1"/>
  <pageMargins left="0.4" right="0.4" top="0.8" bottom="0.8" header="0.5" footer="0.5"/>
  <pageSetup scale="78" orientation="portrait" horizontalDpi="4294967294" verticalDpi="4294967294" r:id="rId1"/>
  <headerFooter alignWithMargins="0">
    <oddFooter>&amp;LFormulario VAE-009-A  Rev. 2010-08
&amp;C&amp;D, &amp;T&amp;RF.E. #5 Suplem  1 de 2</oddFooter>
  </headerFooter>
  <ignoredErrors>
    <ignoredError sqref="G53 G33"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M23"/>
  <sheetViews>
    <sheetView showGridLines="0" topLeftCell="A16" zoomScale="135" zoomScaleNormal="135" workbookViewId="0">
      <selection activeCell="B17" sqref="B17:M17"/>
    </sheetView>
  </sheetViews>
  <sheetFormatPr defaultRowHeight="15" x14ac:dyDescent="0.25"/>
  <cols>
    <col min="1" max="1" width="2.5703125" customWidth="1"/>
    <col min="2" max="2" width="2.7109375" customWidth="1"/>
    <col min="3" max="3" width="12.5703125" customWidth="1"/>
    <col min="4" max="4" width="2.85546875" customWidth="1"/>
    <col min="5" max="5" width="2.7109375" customWidth="1"/>
    <col min="6" max="6" width="21.140625" customWidth="1"/>
    <col min="8" max="8" width="3.7109375" customWidth="1"/>
    <col min="9" max="9" width="19.5703125" customWidth="1"/>
    <col min="10" max="10" width="2.7109375" customWidth="1"/>
    <col min="11" max="11" width="13.42578125" customWidth="1"/>
    <col min="12" max="12" width="16.140625" customWidth="1"/>
    <col min="13" max="13" width="1.140625" customWidth="1"/>
  </cols>
  <sheetData>
    <row r="1" spans="1:13" ht="18" customHeight="1" x14ac:dyDescent="0.25">
      <c r="A1" s="805" t="s">
        <v>273</v>
      </c>
      <c r="B1" s="805"/>
      <c r="C1" s="805"/>
      <c r="D1" s="805"/>
      <c r="E1" s="805"/>
      <c r="F1" s="805"/>
      <c r="G1" s="805"/>
      <c r="H1" s="805"/>
      <c r="I1" s="805"/>
      <c r="J1" s="805"/>
      <c r="K1" s="805"/>
      <c r="L1" s="805"/>
      <c r="M1" s="805"/>
    </row>
    <row r="2" spans="1:13" ht="16.5" customHeight="1" x14ac:dyDescent="0.25">
      <c r="B2" s="137"/>
      <c r="C2" s="134"/>
      <c r="E2" s="672" t="s">
        <v>684</v>
      </c>
      <c r="F2" s="672"/>
      <c r="H2" s="135"/>
      <c r="L2" s="431">
        <f>'1 FO-Ingresos'!L2</f>
        <v>2022</v>
      </c>
    </row>
    <row r="3" spans="1:13" ht="9.9499999999999993" customHeight="1" x14ac:dyDescent="0.25">
      <c r="A3" s="814" t="s">
        <v>844</v>
      </c>
      <c r="B3" s="814"/>
      <c r="C3" s="814"/>
      <c r="D3" s="814"/>
      <c r="E3" s="814"/>
      <c r="F3" s="814"/>
      <c r="G3" s="814"/>
      <c r="H3" s="814"/>
      <c r="I3" s="814"/>
      <c r="J3" s="814"/>
      <c r="K3" s="814"/>
      <c r="L3" s="814"/>
      <c r="M3" s="814"/>
    </row>
    <row r="4" spans="1:13" ht="12.75" customHeight="1" x14ac:dyDescent="0.25">
      <c r="B4" s="636"/>
      <c r="C4" s="687"/>
      <c r="D4" s="687"/>
      <c r="E4" s="687"/>
      <c r="F4" s="687"/>
      <c r="G4" s="687"/>
      <c r="H4" s="687"/>
      <c r="I4" s="687"/>
      <c r="J4" s="687"/>
      <c r="K4" s="689" t="str">
        <f>'1 FO-Ingresos'!K4</f>
        <v/>
      </c>
      <c r="L4" s="455" t="s">
        <v>282</v>
      </c>
    </row>
    <row r="5" spans="1:13" ht="25.5" customHeight="1" x14ac:dyDescent="0.25">
      <c r="A5" s="893" t="str">
        <f>'1 FO-Ingresos'!A5:H5</f>
        <v>Parroquia X</v>
      </c>
      <c r="B5" s="896"/>
      <c r="C5" s="896"/>
      <c r="D5" s="896"/>
      <c r="E5" s="896"/>
      <c r="F5" s="896"/>
      <c r="G5" s="896"/>
      <c r="H5" s="896"/>
      <c r="I5" s="896"/>
      <c r="J5" s="897"/>
      <c r="K5" s="893">
        <f>'1 FO-Ingresos'!K5</f>
        <v>999</v>
      </c>
      <c r="L5" s="894"/>
      <c r="M5" s="895"/>
    </row>
    <row r="6" spans="1:13" ht="11.25" customHeight="1" x14ac:dyDescent="0.25">
      <c r="A6" s="792" t="s">
        <v>106</v>
      </c>
      <c r="B6" s="793"/>
      <c r="C6" s="793"/>
      <c r="D6" s="793"/>
      <c r="E6" s="793"/>
      <c r="F6" s="793"/>
      <c r="G6" s="793"/>
      <c r="H6" s="793"/>
      <c r="I6" s="793"/>
      <c r="J6" s="794"/>
      <c r="K6" s="898" t="s">
        <v>78</v>
      </c>
      <c r="L6" s="899"/>
      <c r="M6" s="900"/>
    </row>
    <row r="7" spans="1:13" ht="28.5" customHeight="1" x14ac:dyDescent="0.25">
      <c r="A7" s="853" t="s">
        <v>171</v>
      </c>
      <c r="B7" s="853"/>
      <c r="C7" s="853"/>
      <c r="D7" s="853"/>
      <c r="E7" s="853"/>
      <c r="F7" s="853"/>
      <c r="G7" s="853"/>
      <c r="H7" s="853"/>
      <c r="I7" s="853"/>
      <c r="J7" s="853"/>
      <c r="K7" s="853"/>
      <c r="L7" s="853"/>
      <c r="M7" s="853"/>
    </row>
    <row r="8" spans="1:13" ht="20.25" customHeight="1" x14ac:dyDescent="0.25">
      <c r="A8" s="893" t="str">
        <f>'5 FE#6-Adic,Erog'!A8:J8</f>
        <v>F E #6 -</v>
      </c>
      <c r="B8" s="896"/>
      <c r="C8" s="896"/>
      <c r="D8" s="896"/>
      <c r="E8" s="896"/>
      <c r="F8" s="896"/>
      <c r="G8" s="896"/>
      <c r="H8" s="896"/>
      <c r="I8" s="896"/>
      <c r="J8" s="896"/>
      <c r="K8" s="897"/>
      <c r="L8" s="840" t="str">
        <f>IF('5 FE#6-Adic,Erog'!K8="","",'5 FE#6-Adic,Erog'!K8)</f>
        <v>F</v>
      </c>
      <c r="M8" s="842"/>
    </row>
    <row r="9" spans="1:13" ht="23.25" customHeight="1" x14ac:dyDescent="0.25">
      <c r="A9" s="865" t="s">
        <v>44</v>
      </c>
      <c r="B9" s="866"/>
      <c r="C9" s="866"/>
      <c r="D9" s="866"/>
      <c r="E9" s="866"/>
      <c r="F9" s="866"/>
      <c r="G9" s="866"/>
      <c r="H9" s="866"/>
      <c r="I9" s="866"/>
      <c r="J9" s="866"/>
      <c r="K9" s="867"/>
      <c r="L9" s="856" t="s">
        <v>46</v>
      </c>
      <c r="M9" s="857"/>
    </row>
    <row r="10" spans="1:13" ht="43.5" customHeight="1" x14ac:dyDescent="0.25">
      <c r="A10" s="871" t="str">
        <f>IF('5 FE#6-Adic,Erog'!A10:L10="","",'5 FE#6-Adic,Erog'!A10:L10)</f>
        <v/>
      </c>
      <c r="B10" s="872"/>
      <c r="C10" s="872"/>
      <c r="D10" s="872"/>
      <c r="E10" s="872"/>
      <c r="F10" s="872"/>
      <c r="G10" s="872"/>
      <c r="H10" s="872"/>
      <c r="I10" s="872"/>
      <c r="J10" s="872"/>
      <c r="K10" s="872"/>
      <c r="L10" s="872"/>
      <c r="M10" s="873"/>
    </row>
    <row r="11" spans="1:13" ht="12.75" customHeight="1" x14ac:dyDescent="0.25">
      <c r="A11" s="875" t="s">
        <v>45</v>
      </c>
      <c r="B11" s="876"/>
      <c r="C11" s="876"/>
      <c r="D11" s="876"/>
      <c r="E11" s="876"/>
      <c r="F11" s="876"/>
      <c r="G11" s="876"/>
      <c r="H11" s="876"/>
      <c r="I11" s="876"/>
      <c r="J11" s="876"/>
      <c r="K11" s="876"/>
      <c r="L11" s="876"/>
      <c r="M11" s="877"/>
    </row>
    <row r="12" spans="1:13" ht="9.75" customHeight="1" x14ac:dyDescent="0.25">
      <c r="A12" s="32"/>
      <c r="B12" s="32"/>
      <c r="C12" s="32"/>
      <c r="D12" s="32"/>
      <c r="E12" s="32"/>
      <c r="F12" s="32"/>
      <c r="G12" s="32"/>
      <c r="H12" s="32"/>
      <c r="I12" s="32"/>
      <c r="J12" s="32"/>
      <c r="K12" s="32"/>
      <c r="L12" s="32"/>
      <c r="M12" s="32"/>
    </row>
    <row r="13" spans="1:13" ht="14.25" customHeight="1" x14ac:dyDescent="0.25">
      <c r="B13" s="633" t="s">
        <v>765</v>
      </c>
      <c r="E13" s="136" t="str">
        <f>IF('5 FE#6-Adic,Erog'!F13="x","x","")</f>
        <v>x</v>
      </c>
      <c r="F13" s="593" t="s">
        <v>768</v>
      </c>
      <c r="G13" s="10"/>
      <c r="J13" s="136" t="str">
        <f>IF('5 FE#6-Adic,Erog'!H13="x","x","")</f>
        <v/>
      </c>
      <c r="K13" s="593" t="s">
        <v>766</v>
      </c>
      <c r="L13" s="10"/>
      <c r="M13" s="10"/>
    </row>
    <row r="14" spans="1:13" ht="12.75" customHeight="1" x14ac:dyDescent="0.25">
      <c r="A14" s="814" t="s">
        <v>767</v>
      </c>
      <c r="B14" s="817"/>
      <c r="C14" s="817"/>
      <c r="D14" s="817"/>
      <c r="E14" s="817"/>
      <c r="F14" s="817"/>
      <c r="G14" s="817"/>
      <c r="H14" s="817"/>
      <c r="I14" s="817"/>
      <c r="J14" s="817"/>
      <c r="K14" s="817"/>
      <c r="L14" s="817"/>
      <c r="M14" s="817"/>
    </row>
    <row r="15" spans="1:13" ht="6.75" customHeight="1" x14ac:dyDescent="0.25"/>
    <row r="16" spans="1:13" ht="15" customHeight="1" x14ac:dyDescent="0.25">
      <c r="A16" s="886" t="s">
        <v>169</v>
      </c>
      <c r="B16" s="34">
        <v>1</v>
      </c>
      <c r="C16" s="844" t="s">
        <v>47</v>
      </c>
      <c r="D16" s="844"/>
      <c r="E16" s="844"/>
      <c r="F16" s="844"/>
      <c r="G16" s="844"/>
      <c r="H16" s="844"/>
      <c r="I16" s="844"/>
      <c r="J16" s="844"/>
      <c r="K16" s="844"/>
      <c r="L16" s="844"/>
      <c r="M16" s="845"/>
    </row>
    <row r="17" spans="1:13" ht="124.5" customHeight="1" x14ac:dyDescent="0.25">
      <c r="A17" s="887"/>
      <c r="B17" s="883"/>
      <c r="C17" s="884"/>
      <c r="D17" s="884"/>
      <c r="E17" s="884"/>
      <c r="F17" s="884"/>
      <c r="G17" s="884"/>
      <c r="H17" s="884"/>
      <c r="I17" s="884"/>
      <c r="J17" s="884"/>
      <c r="K17" s="884"/>
      <c r="L17" s="884"/>
      <c r="M17" s="885"/>
    </row>
    <row r="18" spans="1:13" ht="124.5" customHeight="1" x14ac:dyDescent="0.25">
      <c r="A18" s="887"/>
      <c r="B18" s="883"/>
      <c r="C18" s="884"/>
      <c r="D18" s="884"/>
      <c r="E18" s="884"/>
      <c r="F18" s="884"/>
      <c r="G18" s="884"/>
      <c r="H18" s="884"/>
      <c r="I18" s="884"/>
      <c r="J18" s="884"/>
      <c r="K18" s="884"/>
      <c r="L18" s="884"/>
      <c r="M18" s="885"/>
    </row>
    <row r="19" spans="1:13" ht="28.5" customHeight="1" x14ac:dyDescent="0.25">
      <c r="A19" s="887"/>
      <c r="B19" s="34">
        <v>2</v>
      </c>
      <c r="C19" s="844" t="s">
        <v>283</v>
      </c>
      <c r="D19" s="844"/>
      <c r="E19" s="844"/>
      <c r="F19" s="844"/>
      <c r="G19" s="844"/>
      <c r="H19" s="844"/>
      <c r="I19" s="844"/>
      <c r="J19" s="844"/>
      <c r="K19" s="844"/>
      <c r="L19" s="844"/>
      <c r="M19" s="845"/>
    </row>
    <row r="20" spans="1:13" ht="124.5" customHeight="1" x14ac:dyDescent="0.25">
      <c r="A20" s="887"/>
      <c r="B20" s="883"/>
      <c r="C20" s="884"/>
      <c r="D20" s="884"/>
      <c r="E20" s="884"/>
      <c r="F20" s="884"/>
      <c r="G20" s="884"/>
      <c r="H20" s="884"/>
      <c r="I20" s="884"/>
      <c r="J20" s="884"/>
      <c r="K20" s="884"/>
      <c r="L20" s="884"/>
      <c r="M20" s="885"/>
    </row>
    <row r="21" spans="1:13" ht="124.5" customHeight="1" x14ac:dyDescent="0.25">
      <c r="A21" s="888"/>
      <c r="B21" s="890"/>
      <c r="C21" s="891"/>
      <c r="D21" s="891"/>
      <c r="E21" s="891"/>
      <c r="F21" s="891"/>
      <c r="G21" s="891"/>
      <c r="H21" s="891"/>
      <c r="I21" s="891"/>
      <c r="J21" s="891"/>
      <c r="K21" s="891"/>
      <c r="L21" s="891"/>
      <c r="M21" s="892"/>
    </row>
    <row r="22" spans="1:13" ht="7.5" customHeight="1" x14ac:dyDescent="0.25"/>
    <row r="23" spans="1:13" x14ac:dyDescent="0.25">
      <c r="A23" s="881" t="s">
        <v>820</v>
      </c>
      <c r="B23" s="882"/>
      <c r="C23" s="882"/>
      <c r="D23" s="882"/>
      <c r="E23" s="882"/>
      <c r="F23" s="882"/>
      <c r="G23" s="882"/>
      <c r="H23" s="882"/>
      <c r="I23" s="882"/>
      <c r="J23" s="882"/>
      <c r="K23" s="882"/>
      <c r="L23" s="882"/>
      <c r="M23" s="882"/>
    </row>
  </sheetData>
  <sheetProtection algorithmName="SHA-512" hashValue="1lc5funIu/3D33X2Yv06krISZFAk0syqwOc5xUDhBG8amLUH1FMolBGr8wrVB0fDEUZPm56cgyhw8830MMBAbw==" saltValue="1KYkIBCSOviAW5S0wNzWIg==" spinCount="100000" sheet="1" selectLockedCells="1"/>
  <mergeCells count="22">
    <mergeCell ref="A23:M23"/>
    <mergeCell ref="A14:M14"/>
    <mergeCell ref="A16:A21"/>
    <mergeCell ref="C16:M16"/>
    <mergeCell ref="B17:M17"/>
    <mergeCell ref="B18:M18"/>
    <mergeCell ref="B21:M21"/>
    <mergeCell ref="C19:M19"/>
    <mergeCell ref="B20:M20"/>
    <mergeCell ref="A1:M1"/>
    <mergeCell ref="A5:J5"/>
    <mergeCell ref="K5:M5"/>
    <mergeCell ref="A6:J6"/>
    <mergeCell ref="K6:M6"/>
    <mergeCell ref="A3:M3"/>
    <mergeCell ref="A10:M10"/>
    <mergeCell ref="A11:M11"/>
    <mergeCell ref="L8:M8"/>
    <mergeCell ref="A7:M7"/>
    <mergeCell ref="A9:K9"/>
    <mergeCell ref="L9:M9"/>
    <mergeCell ref="A8:K8"/>
  </mergeCells>
  <phoneticPr fontId="51" type="noConversion"/>
  <printOptions horizontalCentered="1"/>
  <pageMargins left="0.4" right="0.4" top="0.8" bottom="0.8" header="0.5" footer="0.5"/>
  <pageSetup scale="84" orientation="portrait" horizontalDpi="4294967294" verticalDpi="300" r:id="rId1"/>
  <headerFooter alignWithMargins="0">
    <oddFooter>&amp;LFormulario VAE-009-A  Rev. 2010-08
&amp;C&amp;D, &amp;T&amp;RF.E. #5 Suplem 2 de 2</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6">
    <pageSetUpPr fitToPage="1"/>
  </sheetPr>
  <dimension ref="A1:Q38"/>
  <sheetViews>
    <sheetView showGridLines="0" topLeftCell="A22" zoomScale="135" zoomScaleNormal="135" workbookViewId="0">
      <selection activeCell="A8" sqref="A8:J8"/>
    </sheetView>
  </sheetViews>
  <sheetFormatPr defaultRowHeight="15" x14ac:dyDescent="0.25"/>
  <cols>
    <col min="1" max="1" width="2.42578125" customWidth="1"/>
    <col min="2" max="2" width="2.85546875" customWidth="1"/>
    <col min="3" max="3" width="3.42578125" customWidth="1"/>
    <col min="4" max="4" width="2.7109375" customWidth="1"/>
    <col min="5" max="5" width="18.7109375" customWidth="1"/>
    <col min="6" max="6" width="2.7109375" customWidth="1"/>
    <col min="7" max="7" width="52.7109375" customWidth="1"/>
    <col min="8" max="8" width="2.7109375" customWidth="1"/>
    <col min="9" max="9" width="13.7109375" customWidth="1"/>
    <col min="10" max="10" width="2.7109375" customWidth="1"/>
    <col min="11" max="11" width="14.140625" customWidth="1"/>
    <col min="12" max="12" width="1.140625" customWidth="1"/>
  </cols>
  <sheetData>
    <row r="1" spans="1:17" ht="18" customHeight="1" x14ac:dyDescent="0.25">
      <c r="A1" s="805" t="s">
        <v>273</v>
      </c>
      <c r="B1" s="805"/>
      <c r="C1" s="805"/>
      <c r="D1" s="805"/>
      <c r="E1" s="805"/>
      <c r="F1" s="805"/>
      <c r="G1" s="805"/>
      <c r="H1" s="805"/>
      <c r="I1" s="805"/>
      <c r="J1" s="805"/>
      <c r="K1" s="805"/>
      <c r="L1" s="805"/>
      <c r="M1" s="135"/>
      <c r="N1" s="135"/>
      <c r="O1" s="135"/>
      <c r="P1" s="135"/>
      <c r="Q1" s="135"/>
    </row>
    <row r="2" spans="1:17" ht="16.5" customHeight="1" x14ac:dyDescent="0.25">
      <c r="D2" s="137"/>
      <c r="E2" s="134"/>
      <c r="F2" s="672" t="s">
        <v>37</v>
      </c>
      <c r="G2" s="672"/>
      <c r="H2" s="135"/>
      <c r="J2" s="135"/>
      <c r="K2" s="431">
        <f>'1 FO-Ingresos'!L2</f>
        <v>2022</v>
      </c>
      <c r="O2" s="77"/>
    </row>
    <row r="3" spans="1:17" ht="9.9499999999999993" customHeight="1" x14ac:dyDescent="0.25">
      <c r="A3" s="814" t="s">
        <v>844</v>
      </c>
      <c r="B3" s="814"/>
      <c r="C3" s="814"/>
      <c r="D3" s="814"/>
      <c r="E3" s="814"/>
      <c r="F3" s="814"/>
      <c r="G3" s="814"/>
      <c r="H3" s="814"/>
      <c r="I3" s="814"/>
      <c r="J3" s="814"/>
      <c r="K3" s="814"/>
    </row>
    <row r="4" spans="1:17" ht="12.75" customHeight="1" x14ac:dyDescent="0.25">
      <c r="E4" s="687"/>
      <c r="F4" s="687"/>
      <c r="G4" s="687"/>
      <c r="H4" s="687"/>
      <c r="I4" s="687"/>
      <c r="J4" s="691" t="str">
        <f>'1 FO-Ingresos'!K4</f>
        <v/>
      </c>
      <c r="K4" s="455" t="s">
        <v>277</v>
      </c>
    </row>
    <row r="5" spans="1:17" ht="25.5" customHeight="1" x14ac:dyDescent="0.25">
      <c r="A5" s="871" t="str">
        <f>'1 FO-Ingresos'!A5:H5</f>
        <v>Parroquia X</v>
      </c>
      <c r="B5" s="872"/>
      <c r="C5" s="872"/>
      <c r="D5" s="872"/>
      <c r="E5" s="872"/>
      <c r="F5" s="872"/>
      <c r="G5" s="872"/>
      <c r="H5" s="872"/>
      <c r="I5" s="872"/>
      <c r="J5" s="873"/>
      <c r="K5" s="840">
        <f>'1 FO-Ingresos'!K5</f>
        <v>999</v>
      </c>
      <c r="L5" s="842"/>
    </row>
    <row r="6" spans="1:17" ht="11.25" customHeight="1" x14ac:dyDescent="0.25">
      <c r="A6" s="831" t="s">
        <v>106</v>
      </c>
      <c r="B6" s="831"/>
      <c r="C6" s="831"/>
      <c r="D6" s="831"/>
      <c r="E6" s="831"/>
      <c r="F6" s="831"/>
      <c r="G6" s="831"/>
      <c r="H6" s="831"/>
      <c r="I6" s="831"/>
      <c r="J6" s="831"/>
      <c r="K6" s="831" t="s">
        <v>78</v>
      </c>
      <c r="L6" s="831"/>
    </row>
    <row r="7" spans="1:17" ht="30.75" customHeight="1" x14ac:dyDescent="0.25">
      <c r="A7" s="855" t="s">
        <v>170</v>
      </c>
      <c r="B7" s="855"/>
      <c r="C7" s="855"/>
      <c r="D7" s="855"/>
      <c r="E7" s="855"/>
      <c r="F7" s="855"/>
      <c r="G7" s="855"/>
      <c r="H7" s="855"/>
      <c r="I7" s="855"/>
      <c r="J7" s="855"/>
      <c r="K7" s="855"/>
      <c r="L7" s="855"/>
    </row>
    <row r="8" spans="1:17" ht="20.25" customHeight="1" x14ac:dyDescent="0.25">
      <c r="A8" s="868" t="s">
        <v>637</v>
      </c>
      <c r="B8" s="784"/>
      <c r="C8" s="784"/>
      <c r="D8" s="784"/>
      <c r="E8" s="784"/>
      <c r="F8" s="784"/>
      <c r="G8" s="784"/>
      <c r="H8" s="784"/>
      <c r="I8" s="784"/>
      <c r="J8" s="785"/>
      <c r="K8" s="868" t="s">
        <v>692</v>
      </c>
      <c r="L8" s="869"/>
    </row>
    <row r="9" spans="1:17" ht="23.25" customHeight="1" x14ac:dyDescent="0.25">
      <c r="A9" s="865" t="s">
        <v>278</v>
      </c>
      <c r="B9" s="866"/>
      <c r="C9" s="866"/>
      <c r="D9" s="866"/>
      <c r="E9" s="866"/>
      <c r="F9" s="866"/>
      <c r="G9" s="866"/>
      <c r="H9" s="866"/>
      <c r="I9" s="866"/>
      <c r="J9" s="867"/>
      <c r="K9" s="856" t="s">
        <v>318</v>
      </c>
      <c r="L9" s="857"/>
    </row>
    <row r="10" spans="1:17" ht="43.5" customHeight="1" x14ac:dyDescent="0.25">
      <c r="A10" s="903"/>
      <c r="B10" s="879"/>
      <c r="C10" s="879"/>
      <c r="D10" s="879"/>
      <c r="E10" s="879"/>
      <c r="F10" s="879"/>
      <c r="G10" s="879"/>
      <c r="H10" s="879"/>
      <c r="I10" s="879"/>
      <c r="J10" s="879"/>
      <c r="K10" s="879"/>
      <c r="L10" s="880"/>
    </row>
    <row r="11" spans="1:17" ht="12.75" customHeight="1" x14ac:dyDescent="0.25">
      <c r="A11" s="875" t="s">
        <v>279</v>
      </c>
      <c r="B11" s="876"/>
      <c r="C11" s="876"/>
      <c r="D11" s="876"/>
      <c r="E11" s="876"/>
      <c r="F11" s="876"/>
      <c r="G11" s="876"/>
      <c r="H11" s="876"/>
      <c r="I11" s="876"/>
      <c r="J11" s="876"/>
      <c r="K11" s="876"/>
      <c r="L11" s="877"/>
    </row>
    <row r="12" spans="1:17" ht="9.75" customHeight="1" x14ac:dyDescent="0.25">
      <c r="A12" s="32"/>
      <c r="B12" s="32"/>
      <c r="C12" s="32"/>
      <c r="D12" s="32"/>
      <c r="E12" s="32"/>
      <c r="F12" s="32"/>
      <c r="G12" s="32"/>
      <c r="H12" s="32"/>
      <c r="I12" s="32"/>
      <c r="J12" s="32"/>
      <c r="K12" s="32"/>
      <c r="L12" s="32"/>
    </row>
    <row r="13" spans="1:17" ht="14.25" customHeight="1" x14ac:dyDescent="0.25">
      <c r="C13" s="633" t="s">
        <v>765</v>
      </c>
      <c r="F13" s="136" t="str">
        <f>IF(H13="x","","x")</f>
        <v/>
      </c>
      <c r="G13" s="593" t="s">
        <v>768</v>
      </c>
      <c r="H13" s="136" t="s">
        <v>275</v>
      </c>
      <c r="I13" s="593" t="s">
        <v>766</v>
      </c>
      <c r="J13" s="10"/>
      <c r="K13" s="10"/>
      <c r="L13" s="10"/>
    </row>
    <row r="14" spans="1:17" ht="12.75" customHeight="1" x14ac:dyDescent="0.25">
      <c r="A14" s="814" t="s">
        <v>767</v>
      </c>
      <c r="B14" s="817"/>
      <c r="C14" s="817"/>
      <c r="D14" s="817"/>
      <c r="E14" s="817"/>
      <c r="F14" s="817"/>
      <c r="G14" s="817"/>
      <c r="H14" s="817"/>
      <c r="I14" s="817"/>
      <c r="J14" s="817"/>
      <c r="K14" s="817"/>
      <c r="L14" s="817"/>
      <c r="M14" s="176"/>
    </row>
    <row r="15" spans="1:17" ht="5.25" customHeight="1" x14ac:dyDescent="0.25"/>
    <row r="16" spans="1:17" ht="6" customHeight="1" x14ac:dyDescent="0.25">
      <c r="A16" s="833" t="s">
        <v>166</v>
      </c>
      <c r="B16" s="80"/>
      <c r="C16" s="80"/>
      <c r="D16" s="80"/>
      <c r="E16" s="80"/>
      <c r="F16" s="80"/>
      <c r="G16" s="81"/>
      <c r="H16" s="81"/>
      <c r="I16" s="81"/>
      <c r="J16" s="81"/>
      <c r="K16" s="81"/>
      <c r="L16" s="75"/>
    </row>
    <row r="17" spans="1:12" ht="15.75" x14ac:dyDescent="0.25">
      <c r="A17" s="834"/>
      <c r="B17" s="180">
        <v>1</v>
      </c>
      <c r="C17" s="141" t="s">
        <v>167</v>
      </c>
      <c r="D17" s="161"/>
      <c r="E17" s="141"/>
      <c r="F17" s="141"/>
      <c r="G17" s="142"/>
      <c r="H17" s="82"/>
      <c r="I17" s="154"/>
      <c r="J17" s="154"/>
      <c r="K17" s="154"/>
      <c r="L17" s="76"/>
    </row>
    <row r="18" spans="1:12" ht="12" customHeight="1" x14ac:dyDescent="0.2">
      <c r="A18" s="834"/>
      <c r="B18" s="178"/>
      <c r="C18" s="651" t="s">
        <v>122</v>
      </c>
      <c r="D18" s="458" t="s">
        <v>658</v>
      </c>
      <c r="E18" s="458"/>
      <c r="F18" s="458"/>
      <c r="G18" s="458"/>
      <c r="H18" s="175"/>
      <c r="I18" s="457">
        <v>0</v>
      </c>
      <c r="J18" s="154"/>
      <c r="K18" s="154"/>
      <c r="L18" s="76"/>
    </row>
    <row r="19" spans="1:12" ht="12" customHeight="1" x14ac:dyDescent="0.2">
      <c r="A19" s="834"/>
      <c r="B19" s="143"/>
      <c r="C19" s="460" t="s">
        <v>123</v>
      </c>
      <c r="D19" s="458" t="s">
        <v>659</v>
      </c>
      <c r="E19" s="458"/>
      <c r="F19" s="458"/>
      <c r="G19" s="458"/>
      <c r="H19" s="175"/>
      <c r="I19" s="456"/>
      <c r="J19" s="154"/>
      <c r="K19" s="154"/>
      <c r="L19" s="76"/>
    </row>
    <row r="20" spans="1:12" ht="12" customHeight="1" x14ac:dyDescent="0.2">
      <c r="A20" s="834"/>
      <c r="B20" s="143"/>
      <c r="C20" s="460" t="s">
        <v>124</v>
      </c>
      <c r="D20" s="458" t="s">
        <v>660</v>
      </c>
      <c r="E20" s="458"/>
      <c r="F20" s="458"/>
      <c r="G20" s="458"/>
      <c r="H20" s="175"/>
      <c r="I20" s="456"/>
      <c r="J20" s="154"/>
      <c r="K20" s="154"/>
      <c r="L20" s="76"/>
    </row>
    <row r="21" spans="1:12" ht="12" customHeight="1" x14ac:dyDescent="0.2">
      <c r="A21" s="834"/>
      <c r="B21" s="143"/>
      <c r="C21" s="460" t="s">
        <v>125</v>
      </c>
      <c r="D21" s="458" t="s">
        <v>661</v>
      </c>
      <c r="E21" s="458"/>
      <c r="F21" s="458"/>
      <c r="G21" s="458"/>
      <c r="H21" s="175"/>
      <c r="I21" s="456"/>
      <c r="J21" s="154"/>
      <c r="K21" s="154"/>
      <c r="L21" s="76"/>
    </row>
    <row r="22" spans="1:12" ht="12" customHeight="1" x14ac:dyDescent="0.2">
      <c r="A22" s="834"/>
      <c r="B22" s="143"/>
      <c r="C22" s="460" t="s">
        <v>126</v>
      </c>
      <c r="D22" s="458" t="s">
        <v>662</v>
      </c>
      <c r="E22" s="458"/>
      <c r="F22" s="458"/>
      <c r="G22" s="458"/>
      <c r="H22" s="175"/>
      <c r="I22" s="456"/>
      <c r="J22" s="154"/>
      <c r="K22" s="154"/>
      <c r="L22" s="76"/>
    </row>
    <row r="23" spans="1:12" ht="17.25" customHeight="1" x14ac:dyDescent="0.25">
      <c r="A23" s="834"/>
      <c r="B23" s="292">
        <v>2</v>
      </c>
      <c r="C23" s="659" t="s">
        <v>17</v>
      </c>
      <c r="D23" s="160"/>
      <c r="E23" s="293"/>
      <c r="F23" s="293"/>
      <c r="G23" s="147"/>
      <c r="H23" s="83"/>
      <c r="I23" s="147"/>
      <c r="J23" s="155"/>
      <c r="K23" s="451">
        <f>SUM(I18:I22)</f>
        <v>0</v>
      </c>
      <c r="L23" s="76"/>
    </row>
    <row r="24" spans="1:12" ht="8.25" customHeight="1" x14ac:dyDescent="0.25">
      <c r="A24" s="834"/>
      <c r="B24" s="148"/>
      <c r="C24" s="648"/>
      <c r="D24" s="50"/>
      <c r="E24" s="149"/>
      <c r="F24" s="149"/>
      <c r="G24" s="46"/>
      <c r="H24" s="84"/>
      <c r="I24" s="46"/>
      <c r="J24" s="46"/>
      <c r="K24" s="649"/>
      <c r="L24" s="76"/>
    </row>
    <row r="25" spans="1:12" ht="8.25" customHeight="1" x14ac:dyDescent="0.25">
      <c r="A25" s="834"/>
      <c r="B25" s="294"/>
      <c r="C25" s="294"/>
      <c r="D25" s="295"/>
      <c r="E25" s="295"/>
      <c r="F25" s="295"/>
      <c r="G25" s="46"/>
      <c r="H25" s="84"/>
      <c r="I25" s="46"/>
      <c r="J25" s="46"/>
      <c r="K25" s="720"/>
      <c r="L25" s="76"/>
    </row>
    <row r="26" spans="1:12" ht="15.75" customHeight="1" x14ac:dyDescent="0.2">
      <c r="A26" s="834"/>
      <c r="B26" s="296">
        <v>3</v>
      </c>
      <c r="C26" s="295" t="s">
        <v>168</v>
      </c>
      <c r="D26" s="161"/>
      <c r="E26" s="295"/>
      <c r="F26" s="295"/>
      <c r="G26" s="150"/>
      <c r="H26" s="85"/>
      <c r="I26" s="157"/>
      <c r="J26" s="157"/>
      <c r="K26" s="50"/>
      <c r="L26" s="19"/>
    </row>
    <row r="27" spans="1:12" ht="12" customHeight="1" x14ac:dyDescent="0.25">
      <c r="A27" s="834"/>
      <c r="B27" s="297"/>
      <c r="C27" s="298" t="s">
        <v>122</v>
      </c>
      <c r="D27" s="458" t="s">
        <v>704</v>
      </c>
      <c r="E27" s="299"/>
      <c r="F27" s="299"/>
      <c r="G27" s="462"/>
      <c r="H27" s="175"/>
      <c r="I27" s="456"/>
      <c r="J27" s="50"/>
      <c r="K27" s="50"/>
      <c r="L27" s="19"/>
    </row>
    <row r="28" spans="1:12" ht="12" customHeight="1" x14ac:dyDescent="0.25">
      <c r="A28" s="834"/>
      <c r="B28" s="300"/>
      <c r="C28" s="301" t="s">
        <v>123</v>
      </c>
      <c r="D28" s="458" t="s">
        <v>705</v>
      </c>
      <c r="E28" s="299"/>
      <c r="F28" s="299"/>
      <c r="G28" s="462"/>
      <c r="H28" s="175"/>
      <c r="I28" s="456"/>
      <c r="J28" s="50"/>
      <c r="K28" s="50"/>
      <c r="L28" s="19"/>
    </row>
    <row r="29" spans="1:12" ht="12" customHeight="1" x14ac:dyDescent="0.25">
      <c r="A29" s="834"/>
      <c r="B29" s="300"/>
      <c r="C29" s="301" t="s">
        <v>124</v>
      </c>
      <c r="D29" s="458" t="s">
        <v>706</v>
      </c>
      <c r="E29" s="299"/>
      <c r="F29" s="299"/>
      <c r="G29" s="462"/>
      <c r="H29" s="175"/>
      <c r="I29" s="456"/>
      <c r="J29" s="50"/>
      <c r="K29" s="50"/>
      <c r="L29" s="19"/>
    </row>
    <row r="30" spans="1:12" ht="15.75" customHeight="1" x14ac:dyDescent="0.25">
      <c r="A30" s="834"/>
      <c r="B30" s="292">
        <v>4</v>
      </c>
      <c r="C30" s="659" t="s">
        <v>681</v>
      </c>
      <c r="D30" s="160"/>
      <c r="E30" s="293"/>
      <c r="F30" s="293"/>
      <c r="G30" s="299"/>
      <c r="H30" s="86"/>
      <c r="I30" s="158"/>
      <c r="J30" s="159"/>
      <c r="K30" s="655">
        <f>SUM(I27:I29)</f>
        <v>0</v>
      </c>
      <c r="L30" s="19"/>
    </row>
    <row r="31" spans="1:12" ht="8.25" customHeight="1" x14ac:dyDescent="0.2">
      <c r="A31" s="834"/>
      <c r="B31" s="148"/>
      <c r="C31" s="648"/>
      <c r="D31" s="50"/>
      <c r="E31" s="149"/>
      <c r="F31" s="149"/>
      <c r="G31" s="652"/>
      <c r="H31" s="653"/>
      <c r="I31" s="654"/>
      <c r="J31" s="50"/>
      <c r="K31" s="656"/>
      <c r="L31" s="19"/>
    </row>
    <row r="32" spans="1:12" ht="8.25" customHeight="1" x14ac:dyDescent="0.25">
      <c r="A32" s="835"/>
      <c r="B32" s="870"/>
      <c r="C32" s="870"/>
      <c r="D32" s="870"/>
      <c r="E32" s="870"/>
      <c r="F32" s="870"/>
      <c r="G32" s="870"/>
      <c r="H32" s="870"/>
      <c r="I32" s="870"/>
      <c r="J32" s="870"/>
      <c r="K32" s="870"/>
      <c r="L32" s="24"/>
    </row>
    <row r="33" spans="1:12" ht="15" customHeight="1" x14ac:dyDescent="0.25">
      <c r="A33" s="132"/>
      <c r="B33" s="133"/>
      <c r="C33" s="133"/>
      <c r="D33" s="133"/>
      <c r="E33" s="133"/>
      <c r="F33" s="133"/>
      <c r="G33" s="133"/>
      <c r="H33" s="133"/>
      <c r="I33" s="133"/>
      <c r="J33" s="133"/>
      <c r="K33" s="133"/>
      <c r="L33" s="3"/>
    </row>
    <row r="34" spans="1:12" x14ac:dyDescent="0.25">
      <c r="A34" t="s">
        <v>819</v>
      </c>
      <c r="D34" s="74"/>
      <c r="E34" s="74"/>
      <c r="F34" s="74"/>
      <c r="G34" s="74"/>
      <c r="H34" s="74"/>
      <c r="I34" s="74"/>
      <c r="J34" s="74"/>
      <c r="K34" s="74"/>
      <c r="L34" s="74"/>
    </row>
    <row r="35" spans="1:12" ht="16.5" x14ac:dyDescent="0.25">
      <c r="A35" s="610" t="s">
        <v>846</v>
      </c>
    </row>
    <row r="36" spans="1:12" ht="16.5" x14ac:dyDescent="0.25">
      <c r="A36" s="610" t="s">
        <v>735</v>
      </c>
    </row>
    <row r="37" spans="1:12" x14ac:dyDescent="0.25">
      <c r="A37" t="s">
        <v>616</v>
      </c>
    </row>
    <row r="38" spans="1:12" ht="16.5" x14ac:dyDescent="0.25">
      <c r="A38" s="610" t="s">
        <v>736</v>
      </c>
    </row>
  </sheetData>
  <sheetProtection algorithmName="SHA-512" hashValue="fEBMHXHTzxzvTEhkySp2LyNTQWxf+0og3H0fUCBM+cmFMsnrejMx8E7cUaCo9QAkHbJdWznk1iyBaDDpJw4VZQ==" saltValue="fP66Wee34P8gavzu347HYQ==" spinCount="100000" sheet="1" selectLockedCells="1"/>
  <mergeCells count="16">
    <mergeCell ref="A1:L1"/>
    <mergeCell ref="A9:J9"/>
    <mergeCell ref="K9:L9"/>
    <mergeCell ref="A8:J8"/>
    <mergeCell ref="A5:J5"/>
    <mergeCell ref="A6:J6"/>
    <mergeCell ref="K5:L5"/>
    <mergeCell ref="K6:L6"/>
    <mergeCell ref="A7:L7"/>
    <mergeCell ref="A3:K3"/>
    <mergeCell ref="B32:K32"/>
    <mergeCell ref="A16:A32"/>
    <mergeCell ref="K8:L8"/>
    <mergeCell ref="A10:L10"/>
    <mergeCell ref="A11:L11"/>
    <mergeCell ref="A14:L14"/>
  </mergeCells>
  <phoneticPr fontId="0" type="noConversion"/>
  <printOptions horizontalCentered="1"/>
  <pageMargins left="0.4" right="0.4" top="0.8" bottom="0.8" header="0.5" footer="0.5"/>
  <pageSetup scale="81" orientation="portrait" horizontalDpi="4294967294" verticalDpi="4294967294" r:id="rId1"/>
  <headerFooter alignWithMargins="0">
    <oddFooter>&amp;LFormulario VAE-009-A  Rev. 2010-08
&amp;C&amp;D, &amp;T&amp;RF.E.# 7 Suplem  1 de 2</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7">
    <pageSetUpPr fitToPage="1"/>
  </sheetPr>
  <dimension ref="A1:M23"/>
  <sheetViews>
    <sheetView showGridLines="0" topLeftCell="A22" zoomScale="135" zoomScaleNormal="135" workbookViewId="0">
      <selection activeCell="B17" sqref="B17:M17"/>
    </sheetView>
  </sheetViews>
  <sheetFormatPr defaultRowHeight="15" x14ac:dyDescent="0.25"/>
  <cols>
    <col min="1" max="1" width="2.5703125" customWidth="1"/>
    <col min="2" max="2" width="2.7109375" customWidth="1"/>
    <col min="3" max="3" width="12.5703125" customWidth="1"/>
    <col min="4" max="4" width="2.85546875" customWidth="1"/>
    <col min="5" max="5" width="2.7109375" customWidth="1"/>
    <col min="6" max="6" width="21.140625" customWidth="1"/>
    <col min="8" max="8" width="3.7109375" customWidth="1"/>
    <col min="9" max="9" width="19.5703125" customWidth="1"/>
    <col min="10" max="10" width="2.7109375" customWidth="1"/>
    <col min="11" max="11" width="13.42578125" customWidth="1"/>
    <col min="12" max="12" width="16.140625" customWidth="1"/>
    <col min="13" max="13" width="1.140625" customWidth="1"/>
  </cols>
  <sheetData>
    <row r="1" spans="1:13" ht="18" customHeight="1" x14ac:dyDescent="0.25">
      <c r="A1" s="805" t="s">
        <v>273</v>
      </c>
      <c r="B1" s="805"/>
      <c r="C1" s="805"/>
      <c r="D1" s="805"/>
      <c r="E1" s="805"/>
      <c r="F1" s="805"/>
      <c r="G1" s="805"/>
      <c r="H1" s="805"/>
      <c r="I1" s="805"/>
      <c r="J1" s="805"/>
      <c r="K1" s="805"/>
      <c r="L1" s="805"/>
      <c r="M1" s="805"/>
    </row>
    <row r="2" spans="1:13" ht="16.5" customHeight="1" x14ac:dyDescent="0.25">
      <c r="B2" s="137"/>
      <c r="C2" s="134"/>
      <c r="E2" s="672" t="s">
        <v>684</v>
      </c>
      <c r="F2" s="672"/>
      <c r="H2" s="135"/>
      <c r="L2" s="431">
        <f>'1 FO-Ingresos'!L2</f>
        <v>2022</v>
      </c>
    </row>
    <row r="3" spans="1:13" ht="9.9499999999999993" customHeight="1" x14ac:dyDescent="0.25">
      <c r="A3" s="814" t="s">
        <v>844</v>
      </c>
      <c r="B3" s="814"/>
      <c r="C3" s="814"/>
      <c r="D3" s="814"/>
      <c r="E3" s="814"/>
      <c r="F3" s="814"/>
      <c r="G3" s="814"/>
      <c r="H3" s="814"/>
      <c r="I3" s="814"/>
      <c r="J3" s="814"/>
      <c r="K3" s="814"/>
      <c r="L3" s="814"/>
      <c r="M3" s="814"/>
    </row>
    <row r="4" spans="1:13" ht="12.75" customHeight="1" x14ac:dyDescent="0.25">
      <c r="B4" s="636"/>
      <c r="C4" s="687"/>
      <c r="D4" s="687"/>
      <c r="E4" s="687"/>
      <c r="F4" s="687"/>
      <c r="G4" s="687"/>
      <c r="H4" s="687"/>
      <c r="I4" s="687"/>
      <c r="J4" s="687"/>
      <c r="K4" s="689" t="str">
        <f>'1 FO-Ingresos'!K4</f>
        <v/>
      </c>
      <c r="L4" s="455" t="s">
        <v>282</v>
      </c>
    </row>
    <row r="5" spans="1:13" ht="25.5" customHeight="1" x14ac:dyDescent="0.25">
      <c r="A5" s="893" t="str">
        <f>'1 FO-Ingresos'!A5:H5</f>
        <v>Parroquia X</v>
      </c>
      <c r="B5" s="896"/>
      <c r="C5" s="896"/>
      <c r="D5" s="896"/>
      <c r="E5" s="896"/>
      <c r="F5" s="896"/>
      <c r="G5" s="896"/>
      <c r="H5" s="896"/>
      <c r="I5" s="896"/>
      <c r="J5" s="897"/>
      <c r="K5" s="893">
        <f>'1 FO-Ingresos'!K5</f>
        <v>999</v>
      </c>
      <c r="L5" s="894"/>
      <c r="M5" s="895"/>
    </row>
    <row r="6" spans="1:13" ht="11.25" customHeight="1" x14ac:dyDescent="0.25">
      <c r="A6" s="792" t="s">
        <v>106</v>
      </c>
      <c r="B6" s="793"/>
      <c r="C6" s="793"/>
      <c r="D6" s="793"/>
      <c r="E6" s="793"/>
      <c r="F6" s="793"/>
      <c r="G6" s="793"/>
      <c r="H6" s="793"/>
      <c r="I6" s="793"/>
      <c r="J6" s="794"/>
      <c r="K6" s="898" t="s">
        <v>78</v>
      </c>
      <c r="L6" s="899"/>
      <c r="M6" s="900"/>
    </row>
    <row r="7" spans="1:13" ht="28.5" customHeight="1" x14ac:dyDescent="0.25">
      <c r="A7" s="853" t="s">
        <v>171</v>
      </c>
      <c r="B7" s="853"/>
      <c r="C7" s="853"/>
      <c r="D7" s="853"/>
      <c r="E7" s="853"/>
      <c r="F7" s="853"/>
      <c r="G7" s="853"/>
      <c r="H7" s="853"/>
      <c r="I7" s="853"/>
      <c r="J7" s="853"/>
      <c r="K7" s="853"/>
      <c r="L7" s="853"/>
      <c r="M7" s="853"/>
    </row>
    <row r="8" spans="1:13" ht="20.25" customHeight="1" x14ac:dyDescent="0.25">
      <c r="A8" s="893" t="str">
        <f>IF('5 FE#7-Adic,Erog'!A8:J8="","",'5 FE#7-Adic,Erog'!A8:J8)</f>
        <v>F E #7 -</v>
      </c>
      <c r="B8" s="896"/>
      <c r="C8" s="896"/>
      <c r="D8" s="896"/>
      <c r="E8" s="896"/>
      <c r="F8" s="896"/>
      <c r="G8" s="896"/>
      <c r="H8" s="896"/>
      <c r="I8" s="896"/>
      <c r="J8" s="896"/>
      <c r="K8" s="897"/>
      <c r="L8" s="840" t="str">
        <f>IF('5 FE#7-Adic,Erog'!K8="","",'5 FE#7-Adic,Erog'!K8)</f>
        <v xml:space="preserve">A </v>
      </c>
      <c r="M8" s="842"/>
    </row>
    <row r="9" spans="1:13" ht="23.25" customHeight="1" x14ac:dyDescent="0.25">
      <c r="A9" s="865" t="s">
        <v>44</v>
      </c>
      <c r="B9" s="866"/>
      <c r="C9" s="866"/>
      <c r="D9" s="866"/>
      <c r="E9" s="866"/>
      <c r="F9" s="866"/>
      <c r="G9" s="866"/>
      <c r="H9" s="866"/>
      <c r="I9" s="866"/>
      <c r="J9" s="866"/>
      <c r="K9" s="867"/>
      <c r="L9" s="856" t="s">
        <v>46</v>
      </c>
      <c r="M9" s="857"/>
    </row>
    <row r="10" spans="1:13" ht="43.5" customHeight="1" x14ac:dyDescent="0.25">
      <c r="A10" s="871" t="str">
        <f>IF('5 FE#7-Adic,Erog'!A10:L10="","",'5 FE#7-Adic,Erog'!A10:L10)</f>
        <v/>
      </c>
      <c r="B10" s="872"/>
      <c r="C10" s="872"/>
      <c r="D10" s="872"/>
      <c r="E10" s="872"/>
      <c r="F10" s="872"/>
      <c r="G10" s="872"/>
      <c r="H10" s="872"/>
      <c r="I10" s="872"/>
      <c r="J10" s="872"/>
      <c r="K10" s="872"/>
      <c r="L10" s="872"/>
      <c r="M10" s="873"/>
    </row>
    <row r="11" spans="1:13" ht="12.75" customHeight="1" x14ac:dyDescent="0.25">
      <c r="A11" s="875" t="s">
        <v>45</v>
      </c>
      <c r="B11" s="876"/>
      <c r="C11" s="876"/>
      <c r="D11" s="876"/>
      <c r="E11" s="876"/>
      <c r="F11" s="876"/>
      <c r="G11" s="876"/>
      <c r="H11" s="876"/>
      <c r="I11" s="876"/>
      <c r="J11" s="876"/>
      <c r="K11" s="876"/>
      <c r="L11" s="876"/>
      <c r="M11" s="877"/>
    </row>
    <row r="12" spans="1:13" ht="9.75" customHeight="1" x14ac:dyDescent="0.25">
      <c r="A12" s="32"/>
      <c r="B12" s="32"/>
      <c r="C12" s="32"/>
      <c r="D12" s="32"/>
      <c r="E12" s="32"/>
      <c r="F12" s="32"/>
      <c r="G12" s="32"/>
      <c r="H12" s="32"/>
      <c r="I12" s="32"/>
      <c r="J12" s="32"/>
      <c r="K12" s="32"/>
      <c r="L12" s="32"/>
      <c r="M12" s="32"/>
    </row>
    <row r="13" spans="1:13" ht="14.25" customHeight="1" x14ac:dyDescent="0.25">
      <c r="B13" s="633" t="s">
        <v>765</v>
      </c>
      <c r="E13" s="136" t="str">
        <f>IF('5 FE#7-Adic,Erog'!F13="x","x","")</f>
        <v/>
      </c>
      <c r="F13" s="593" t="s">
        <v>768</v>
      </c>
      <c r="G13" s="10"/>
      <c r="J13" s="136" t="str">
        <f>IF('5 FE#7-Adic,Erog'!H13="x","x","")</f>
        <v>x</v>
      </c>
      <c r="K13" s="593" t="s">
        <v>766</v>
      </c>
      <c r="L13" s="10"/>
      <c r="M13" s="10"/>
    </row>
    <row r="14" spans="1:13" ht="12.75" customHeight="1" x14ac:dyDescent="0.25">
      <c r="A14" s="814" t="s">
        <v>767</v>
      </c>
      <c r="B14" s="817"/>
      <c r="C14" s="817"/>
      <c r="D14" s="817"/>
      <c r="E14" s="817"/>
      <c r="F14" s="817"/>
      <c r="G14" s="817"/>
      <c r="H14" s="817"/>
      <c r="I14" s="817"/>
      <c r="J14" s="817"/>
      <c r="K14" s="817"/>
      <c r="L14" s="817"/>
      <c r="M14" s="817"/>
    </row>
    <row r="15" spans="1:13" ht="6.75" customHeight="1" x14ac:dyDescent="0.25"/>
    <row r="16" spans="1:13" ht="15" customHeight="1" x14ac:dyDescent="0.25">
      <c r="A16" s="886" t="s">
        <v>169</v>
      </c>
      <c r="B16" s="34">
        <v>1</v>
      </c>
      <c r="C16" s="844" t="s">
        <v>47</v>
      </c>
      <c r="D16" s="844"/>
      <c r="E16" s="844"/>
      <c r="F16" s="844"/>
      <c r="G16" s="844"/>
      <c r="H16" s="844"/>
      <c r="I16" s="844"/>
      <c r="J16" s="844"/>
      <c r="K16" s="844"/>
      <c r="L16" s="844"/>
      <c r="M16" s="845"/>
    </row>
    <row r="17" spans="1:13" ht="124.5" customHeight="1" x14ac:dyDescent="0.25">
      <c r="A17" s="887"/>
      <c r="B17" s="883"/>
      <c r="C17" s="884"/>
      <c r="D17" s="884"/>
      <c r="E17" s="884"/>
      <c r="F17" s="884"/>
      <c r="G17" s="884"/>
      <c r="H17" s="884"/>
      <c r="I17" s="884"/>
      <c r="J17" s="884"/>
      <c r="K17" s="884"/>
      <c r="L17" s="884"/>
      <c r="M17" s="885"/>
    </row>
    <row r="18" spans="1:13" ht="124.5" customHeight="1" x14ac:dyDescent="0.25">
      <c r="A18" s="887"/>
      <c r="B18" s="883"/>
      <c r="C18" s="884"/>
      <c r="D18" s="884"/>
      <c r="E18" s="884"/>
      <c r="F18" s="884"/>
      <c r="G18" s="884"/>
      <c r="H18" s="884"/>
      <c r="I18" s="884"/>
      <c r="J18" s="884"/>
      <c r="K18" s="884"/>
      <c r="L18" s="884"/>
      <c r="M18" s="885"/>
    </row>
    <row r="19" spans="1:13" ht="28.5" customHeight="1" x14ac:dyDescent="0.25">
      <c r="A19" s="887"/>
      <c r="B19" s="34">
        <v>2</v>
      </c>
      <c r="C19" s="844" t="s">
        <v>283</v>
      </c>
      <c r="D19" s="844"/>
      <c r="E19" s="844"/>
      <c r="F19" s="844"/>
      <c r="G19" s="844"/>
      <c r="H19" s="844"/>
      <c r="I19" s="844"/>
      <c r="J19" s="844"/>
      <c r="K19" s="844"/>
      <c r="L19" s="844"/>
      <c r="M19" s="845"/>
    </row>
    <row r="20" spans="1:13" ht="124.5" customHeight="1" x14ac:dyDescent="0.25">
      <c r="A20" s="887"/>
      <c r="B20" s="883"/>
      <c r="C20" s="884"/>
      <c r="D20" s="884"/>
      <c r="E20" s="884"/>
      <c r="F20" s="884"/>
      <c r="G20" s="884"/>
      <c r="H20" s="884"/>
      <c r="I20" s="884"/>
      <c r="J20" s="884"/>
      <c r="K20" s="884"/>
      <c r="L20" s="884"/>
      <c r="M20" s="885"/>
    </row>
    <row r="21" spans="1:13" ht="124.5" customHeight="1" x14ac:dyDescent="0.25">
      <c r="A21" s="888"/>
      <c r="B21" s="890"/>
      <c r="C21" s="891"/>
      <c r="D21" s="891"/>
      <c r="E21" s="891"/>
      <c r="F21" s="891"/>
      <c r="G21" s="891"/>
      <c r="H21" s="891"/>
      <c r="I21" s="891"/>
      <c r="J21" s="891"/>
      <c r="K21" s="891"/>
      <c r="L21" s="891"/>
      <c r="M21" s="892"/>
    </row>
    <row r="22" spans="1:13" ht="7.5" customHeight="1" x14ac:dyDescent="0.25"/>
    <row r="23" spans="1:13" x14ac:dyDescent="0.25">
      <c r="A23" s="881" t="s">
        <v>820</v>
      </c>
      <c r="B23" s="882"/>
      <c r="C23" s="882"/>
      <c r="D23" s="882"/>
      <c r="E23" s="882"/>
      <c r="F23" s="882"/>
      <c r="G23" s="882"/>
      <c r="H23" s="882"/>
      <c r="I23" s="882"/>
      <c r="J23" s="882"/>
      <c r="K23" s="882"/>
      <c r="L23" s="882"/>
      <c r="M23" s="882"/>
    </row>
  </sheetData>
  <sheetProtection algorithmName="SHA-512" hashValue="/jgvuwdvl5Gnai43pqBMcjQkCc+3yAegW6YzLx2TfD8kvOEUX853XZmeVmy1VqOKdtpXHNN7vPnxYIShLBOGGw==" saltValue="kX9gOVIPtNuaKXNJLV9Piw==" spinCount="100000" sheet="1" selectLockedCells="1"/>
  <mergeCells count="22">
    <mergeCell ref="A1:M1"/>
    <mergeCell ref="A9:K9"/>
    <mergeCell ref="L9:M9"/>
    <mergeCell ref="A7:M7"/>
    <mergeCell ref="K5:M5"/>
    <mergeCell ref="A3:M3"/>
    <mergeCell ref="A23:M23"/>
    <mergeCell ref="C19:M19"/>
    <mergeCell ref="B20:M20"/>
    <mergeCell ref="A16:A21"/>
    <mergeCell ref="B17:M17"/>
    <mergeCell ref="A10:M10"/>
    <mergeCell ref="B21:M21"/>
    <mergeCell ref="A5:J5"/>
    <mergeCell ref="A11:M11"/>
    <mergeCell ref="A14:M14"/>
    <mergeCell ref="L8:M8"/>
    <mergeCell ref="K6:M6"/>
    <mergeCell ref="A8:K8"/>
    <mergeCell ref="A6:J6"/>
    <mergeCell ref="C16:M16"/>
    <mergeCell ref="B18:M18"/>
  </mergeCells>
  <phoneticPr fontId="0" type="noConversion"/>
  <printOptions horizontalCentered="1"/>
  <pageMargins left="0.4" right="0.4" top="0.8" bottom="0.8" header="0.5" footer="0.5"/>
  <pageSetup scale="84" orientation="portrait" horizontalDpi="4294967294" verticalDpi="300" r:id="rId1"/>
  <headerFooter alignWithMargins="0">
    <oddFooter>&amp;LFormulario VAE-009-A  Rev. 2010-08
&amp;C&amp;D, &amp;T&amp;RF.E. #7 Suplem 2 de 2</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30">
    <pageSetUpPr fitToPage="1"/>
  </sheetPr>
  <dimension ref="A1:Q51"/>
  <sheetViews>
    <sheetView showGridLines="0" topLeftCell="A19" zoomScale="135" zoomScaleNormal="135" workbookViewId="0">
      <selection activeCell="A8" sqref="A8:J8"/>
    </sheetView>
  </sheetViews>
  <sheetFormatPr defaultRowHeight="15" x14ac:dyDescent="0.25"/>
  <cols>
    <col min="1" max="1" width="2.42578125" customWidth="1"/>
    <col min="2" max="2" width="2.85546875" customWidth="1"/>
    <col min="3" max="3" width="3.42578125" customWidth="1"/>
    <col min="4" max="4" width="2.7109375" customWidth="1"/>
    <col min="5" max="5" width="18.7109375" customWidth="1"/>
    <col min="6" max="6" width="2.7109375" customWidth="1"/>
    <col min="7" max="7" width="52.7109375" customWidth="1"/>
    <col min="8" max="8" width="2.7109375" customWidth="1"/>
    <col min="9" max="9" width="13.7109375" customWidth="1"/>
    <col min="10" max="10" width="2.7109375" customWidth="1"/>
    <col min="11" max="11" width="14.140625" customWidth="1"/>
    <col min="12" max="12" width="1.140625" customWidth="1"/>
  </cols>
  <sheetData>
    <row r="1" spans="1:17" ht="18" customHeight="1" x14ac:dyDescent="0.25">
      <c r="A1" s="805" t="s">
        <v>273</v>
      </c>
      <c r="B1" s="805"/>
      <c r="C1" s="805"/>
      <c r="D1" s="805"/>
      <c r="E1" s="805"/>
      <c r="F1" s="805"/>
      <c r="G1" s="805"/>
      <c r="H1" s="805"/>
      <c r="I1" s="805"/>
      <c r="J1" s="805"/>
      <c r="K1" s="805"/>
      <c r="L1" s="805"/>
      <c r="M1" s="135"/>
      <c r="N1" s="135"/>
      <c r="O1" s="135"/>
      <c r="P1" s="135"/>
      <c r="Q1" s="135"/>
    </row>
    <row r="2" spans="1:17" ht="16.5" customHeight="1" x14ac:dyDescent="0.25">
      <c r="D2" s="137"/>
      <c r="E2" s="134"/>
      <c r="F2" s="672" t="s">
        <v>37</v>
      </c>
      <c r="G2" s="672"/>
      <c r="H2" s="135"/>
      <c r="J2" s="135"/>
      <c r="K2" s="431">
        <f>'1 FO-Ingresos'!L2</f>
        <v>2022</v>
      </c>
      <c r="O2" s="77"/>
    </row>
    <row r="3" spans="1:17" ht="9.9499999999999993" customHeight="1" x14ac:dyDescent="0.25">
      <c r="A3" s="814" t="s">
        <v>844</v>
      </c>
      <c r="B3" s="814"/>
      <c r="C3" s="814"/>
      <c r="D3" s="814"/>
      <c r="E3" s="814"/>
      <c r="F3" s="814"/>
      <c r="G3" s="814"/>
      <c r="H3" s="814"/>
      <c r="I3" s="814"/>
      <c r="J3" s="814"/>
      <c r="K3" s="814"/>
    </row>
    <row r="4" spans="1:17" ht="12.75" customHeight="1" x14ac:dyDescent="0.25">
      <c r="E4" s="687"/>
      <c r="F4" s="687"/>
      <c r="G4" s="687"/>
      <c r="H4" s="687"/>
      <c r="I4" s="687"/>
      <c r="J4" s="691" t="str">
        <f>'1 FO-Ingresos'!K4</f>
        <v/>
      </c>
      <c r="K4" s="455" t="s">
        <v>277</v>
      </c>
    </row>
    <row r="5" spans="1:17" ht="25.5" customHeight="1" x14ac:dyDescent="0.25">
      <c r="A5" s="871" t="str">
        <f>'1 FO-Ingresos'!A5:H5</f>
        <v>Parroquia X</v>
      </c>
      <c r="B5" s="872"/>
      <c r="C5" s="872"/>
      <c r="D5" s="872"/>
      <c r="E5" s="872"/>
      <c r="F5" s="872"/>
      <c r="G5" s="872"/>
      <c r="H5" s="872"/>
      <c r="I5" s="872"/>
      <c r="J5" s="873"/>
      <c r="K5" s="840">
        <f>'1 FO-Ingresos'!K5</f>
        <v>999</v>
      </c>
      <c r="L5" s="842"/>
    </row>
    <row r="6" spans="1:17" ht="11.25" customHeight="1" x14ac:dyDescent="0.25">
      <c r="A6" s="831" t="s">
        <v>106</v>
      </c>
      <c r="B6" s="831"/>
      <c r="C6" s="831"/>
      <c r="D6" s="831"/>
      <c r="E6" s="831"/>
      <c r="F6" s="831"/>
      <c r="G6" s="831"/>
      <c r="H6" s="831"/>
      <c r="I6" s="831"/>
      <c r="J6" s="831"/>
      <c r="K6" s="831" t="s">
        <v>78</v>
      </c>
      <c r="L6" s="831"/>
    </row>
    <row r="7" spans="1:17" ht="30.75" customHeight="1" x14ac:dyDescent="0.25">
      <c r="A7" s="855" t="s">
        <v>170</v>
      </c>
      <c r="B7" s="855"/>
      <c r="C7" s="855"/>
      <c r="D7" s="855"/>
      <c r="E7" s="855"/>
      <c r="F7" s="855"/>
      <c r="G7" s="855"/>
      <c r="H7" s="855"/>
      <c r="I7" s="855"/>
      <c r="J7" s="855"/>
      <c r="K7" s="855"/>
      <c r="L7" s="855"/>
    </row>
    <row r="8" spans="1:17" ht="20.25" customHeight="1" x14ac:dyDescent="0.25">
      <c r="A8" s="868" t="s">
        <v>636</v>
      </c>
      <c r="B8" s="784"/>
      <c r="C8" s="784"/>
      <c r="D8" s="784"/>
      <c r="E8" s="784"/>
      <c r="F8" s="784"/>
      <c r="G8" s="784"/>
      <c r="H8" s="784"/>
      <c r="I8" s="784"/>
      <c r="J8" s="785"/>
      <c r="K8" s="868" t="s">
        <v>94</v>
      </c>
      <c r="L8" s="869"/>
    </row>
    <row r="9" spans="1:17" ht="23.25" customHeight="1" x14ac:dyDescent="0.25">
      <c r="A9" s="865" t="s">
        <v>278</v>
      </c>
      <c r="B9" s="866"/>
      <c r="C9" s="866"/>
      <c r="D9" s="866"/>
      <c r="E9" s="866"/>
      <c r="F9" s="866"/>
      <c r="G9" s="866"/>
      <c r="H9" s="866"/>
      <c r="I9" s="866"/>
      <c r="J9" s="867"/>
      <c r="K9" s="856" t="s">
        <v>318</v>
      </c>
      <c r="L9" s="857"/>
    </row>
    <row r="10" spans="1:17" ht="43.5" customHeight="1" x14ac:dyDescent="0.25">
      <c r="A10" s="903"/>
      <c r="B10" s="879"/>
      <c r="C10" s="879"/>
      <c r="D10" s="879"/>
      <c r="E10" s="879"/>
      <c r="F10" s="879"/>
      <c r="G10" s="879"/>
      <c r="H10" s="879"/>
      <c r="I10" s="879"/>
      <c r="J10" s="879"/>
      <c r="K10" s="879"/>
      <c r="L10" s="880"/>
    </row>
    <row r="11" spans="1:17" ht="12.75" customHeight="1" x14ac:dyDescent="0.25">
      <c r="A11" s="875" t="s">
        <v>279</v>
      </c>
      <c r="B11" s="876"/>
      <c r="C11" s="876"/>
      <c r="D11" s="876"/>
      <c r="E11" s="876"/>
      <c r="F11" s="876"/>
      <c r="G11" s="876"/>
      <c r="H11" s="876"/>
      <c r="I11" s="876"/>
      <c r="J11" s="876"/>
      <c r="K11" s="876"/>
      <c r="L11" s="877"/>
    </row>
    <row r="12" spans="1:17" ht="9.75" customHeight="1" x14ac:dyDescent="0.25">
      <c r="A12" s="32"/>
      <c r="B12" s="32"/>
      <c r="C12" s="32"/>
      <c r="D12" s="32"/>
      <c r="E12" s="32"/>
      <c r="F12" s="32"/>
      <c r="G12" s="32"/>
      <c r="H12" s="32"/>
      <c r="I12" s="32"/>
      <c r="J12" s="32"/>
      <c r="K12" s="32"/>
      <c r="L12" s="32"/>
    </row>
    <row r="13" spans="1:17" ht="14.25" customHeight="1" x14ac:dyDescent="0.25">
      <c r="C13" s="633" t="s">
        <v>765</v>
      </c>
      <c r="F13" s="136" t="str">
        <f>IF(H13="x","","x")</f>
        <v/>
      </c>
      <c r="G13" s="593" t="s">
        <v>768</v>
      </c>
      <c r="H13" s="136" t="s">
        <v>275</v>
      </c>
      <c r="I13" s="593" t="s">
        <v>766</v>
      </c>
      <c r="J13" s="10"/>
      <c r="K13" s="10"/>
      <c r="L13" s="10"/>
    </row>
    <row r="14" spans="1:17" ht="12.75" customHeight="1" x14ac:dyDescent="0.25">
      <c r="A14" s="814" t="s">
        <v>767</v>
      </c>
      <c r="B14" s="817"/>
      <c r="C14" s="817"/>
      <c r="D14" s="817"/>
      <c r="E14" s="817"/>
      <c r="F14" s="817"/>
      <c r="G14" s="817"/>
      <c r="H14" s="817"/>
      <c r="I14" s="817"/>
      <c r="J14" s="817"/>
      <c r="K14" s="817"/>
      <c r="L14" s="817"/>
      <c r="M14" s="176"/>
    </row>
    <row r="15" spans="1:17" ht="5.25" customHeight="1" x14ac:dyDescent="0.25"/>
    <row r="16" spans="1:17" ht="6" customHeight="1" x14ac:dyDescent="0.25">
      <c r="A16" s="833" t="s">
        <v>166</v>
      </c>
      <c r="B16" s="80"/>
      <c r="C16" s="80"/>
      <c r="D16" s="80"/>
      <c r="E16" s="80"/>
      <c r="F16" s="80"/>
      <c r="G16" s="81"/>
      <c r="H16" s="81"/>
      <c r="I16" s="81"/>
      <c r="J16" s="81"/>
      <c r="K16" s="81"/>
      <c r="L16" s="75"/>
    </row>
    <row r="17" spans="1:12" ht="15.75" x14ac:dyDescent="0.25">
      <c r="A17" s="834"/>
      <c r="B17" s="180">
        <v>1</v>
      </c>
      <c r="C17" s="141" t="s">
        <v>167</v>
      </c>
      <c r="D17" s="161"/>
      <c r="E17" s="141"/>
      <c r="F17" s="141"/>
      <c r="G17" s="142"/>
      <c r="H17" s="82"/>
      <c r="I17" s="154"/>
      <c r="J17" s="154"/>
      <c r="K17" s="154"/>
      <c r="L17" s="76"/>
    </row>
    <row r="18" spans="1:12" ht="12" customHeight="1" x14ac:dyDescent="0.2">
      <c r="A18" s="834"/>
      <c r="B18" s="178"/>
      <c r="C18" s="651" t="s">
        <v>122</v>
      </c>
      <c r="D18" s="458" t="s">
        <v>663</v>
      </c>
      <c r="E18" s="458"/>
      <c r="F18" s="458"/>
      <c r="G18" s="458"/>
      <c r="H18" s="175"/>
      <c r="I18" s="457">
        <v>0</v>
      </c>
      <c r="J18" s="154"/>
      <c r="K18" s="154"/>
      <c r="L18" s="76"/>
    </row>
    <row r="19" spans="1:12" ht="12" customHeight="1" x14ac:dyDescent="0.2">
      <c r="A19" s="834"/>
      <c r="B19" s="143"/>
      <c r="C19" s="460" t="s">
        <v>123</v>
      </c>
      <c r="D19" s="458" t="s">
        <v>664</v>
      </c>
      <c r="E19" s="458"/>
      <c r="F19" s="458"/>
      <c r="G19" s="458"/>
      <c r="H19" s="175"/>
      <c r="I19" s="456"/>
      <c r="J19" s="154"/>
      <c r="K19" s="154"/>
      <c r="L19" s="76"/>
    </row>
    <row r="20" spans="1:12" ht="12" customHeight="1" x14ac:dyDescent="0.2">
      <c r="A20" s="834"/>
      <c r="B20" s="143"/>
      <c r="C20" s="460" t="s">
        <v>124</v>
      </c>
      <c r="D20" s="458" t="s">
        <v>665</v>
      </c>
      <c r="E20" s="458"/>
      <c r="F20" s="458"/>
      <c r="G20" s="458"/>
      <c r="H20" s="175"/>
      <c r="I20" s="456"/>
      <c r="J20" s="154"/>
      <c r="K20" s="154"/>
      <c r="L20" s="76"/>
    </row>
    <row r="21" spans="1:12" ht="12" customHeight="1" x14ac:dyDescent="0.2">
      <c r="A21" s="834"/>
      <c r="B21" s="143"/>
      <c r="C21" s="460" t="s">
        <v>125</v>
      </c>
      <c r="D21" s="458" t="s">
        <v>666</v>
      </c>
      <c r="E21" s="458"/>
      <c r="F21" s="458"/>
      <c r="G21" s="458"/>
      <c r="H21" s="175"/>
      <c r="I21" s="456"/>
      <c r="J21" s="154"/>
      <c r="K21" s="154"/>
      <c r="L21" s="76"/>
    </row>
    <row r="22" spans="1:12" ht="12" customHeight="1" x14ac:dyDescent="0.2">
      <c r="A22" s="834"/>
      <c r="B22" s="143"/>
      <c r="C22" s="460" t="s">
        <v>126</v>
      </c>
      <c r="D22" s="458" t="s">
        <v>667</v>
      </c>
      <c r="E22" s="458"/>
      <c r="F22" s="458"/>
      <c r="G22" s="458"/>
      <c r="H22" s="175"/>
      <c r="I22" s="456"/>
      <c r="J22" s="154"/>
      <c r="K22" s="154"/>
      <c r="L22" s="76"/>
    </row>
    <row r="23" spans="1:12" ht="17.25" customHeight="1" x14ac:dyDescent="0.25">
      <c r="A23" s="834"/>
      <c r="B23" s="292">
        <v>2</v>
      </c>
      <c r="C23" s="659" t="s">
        <v>17</v>
      </c>
      <c r="D23" s="160"/>
      <c r="E23" s="293"/>
      <c r="F23" s="293"/>
      <c r="G23" s="147"/>
      <c r="H23" s="83"/>
      <c r="I23" s="147"/>
      <c r="J23" s="155"/>
      <c r="K23" s="451">
        <f>SUM(I18:I22)</f>
        <v>0</v>
      </c>
      <c r="L23" s="76"/>
    </row>
    <row r="24" spans="1:12" ht="8.25" customHeight="1" x14ac:dyDescent="0.25">
      <c r="A24" s="834"/>
      <c r="B24" s="294"/>
      <c r="C24" s="294"/>
      <c r="D24" s="295"/>
      <c r="E24" s="295"/>
      <c r="F24" s="295"/>
      <c r="G24" s="46"/>
      <c r="H24" s="84"/>
      <c r="I24" s="46"/>
      <c r="J24" s="46"/>
      <c r="K24" s="156"/>
      <c r="L24" s="76"/>
    </row>
    <row r="25" spans="1:12" ht="15.75" customHeight="1" x14ac:dyDescent="0.2">
      <c r="A25" s="834"/>
      <c r="B25" s="296">
        <v>3</v>
      </c>
      <c r="C25" s="295" t="s">
        <v>168</v>
      </c>
      <c r="D25" s="161"/>
      <c r="E25" s="295"/>
      <c r="F25" s="295"/>
      <c r="G25" s="150"/>
      <c r="H25" s="85"/>
      <c r="I25" s="157"/>
      <c r="J25" s="157"/>
      <c r="K25" s="50"/>
      <c r="L25" s="19"/>
    </row>
    <row r="26" spans="1:12" ht="12" customHeight="1" x14ac:dyDescent="0.25">
      <c r="A26" s="834"/>
      <c r="B26" s="297"/>
      <c r="C26" s="298" t="s">
        <v>122</v>
      </c>
      <c r="D26" s="458" t="s">
        <v>707</v>
      </c>
      <c r="E26" s="299"/>
      <c r="F26" s="299"/>
      <c r="G26" s="462"/>
      <c r="H26" s="175"/>
      <c r="I26" s="456"/>
      <c r="J26" s="50"/>
      <c r="K26" s="50"/>
      <c r="L26" s="19"/>
    </row>
    <row r="27" spans="1:12" ht="12" customHeight="1" x14ac:dyDescent="0.25">
      <c r="A27" s="834"/>
      <c r="B27" s="300"/>
      <c r="C27" s="301" t="s">
        <v>123</v>
      </c>
      <c r="D27" s="458" t="s">
        <v>708</v>
      </c>
      <c r="E27" s="299"/>
      <c r="F27" s="299"/>
      <c r="G27" s="462"/>
      <c r="H27" s="175"/>
      <c r="I27" s="456"/>
      <c r="J27" s="50"/>
      <c r="K27" s="50"/>
      <c r="L27" s="19"/>
    </row>
    <row r="28" spans="1:12" ht="12" customHeight="1" x14ac:dyDescent="0.25">
      <c r="A28" s="834"/>
      <c r="B28" s="300"/>
      <c r="C28" s="301" t="s">
        <v>124</v>
      </c>
      <c r="D28" s="458" t="s">
        <v>709</v>
      </c>
      <c r="E28" s="299"/>
      <c r="F28" s="299"/>
      <c r="G28" s="462"/>
      <c r="H28" s="175"/>
      <c r="I28" s="456"/>
      <c r="J28" s="50"/>
      <c r="K28" s="50"/>
      <c r="L28" s="19"/>
    </row>
    <row r="29" spans="1:12" ht="15.75" customHeight="1" x14ac:dyDescent="0.25">
      <c r="A29" s="834"/>
      <c r="B29" s="292">
        <v>4</v>
      </c>
      <c r="C29" s="659" t="s">
        <v>681</v>
      </c>
      <c r="D29" s="160"/>
      <c r="E29" s="293"/>
      <c r="F29" s="293"/>
      <c r="G29" s="299"/>
      <c r="H29" s="86"/>
      <c r="I29" s="158"/>
      <c r="J29" s="159"/>
      <c r="K29" s="655">
        <f>SUM(I26:I28)</f>
        <v>0</v>
      </c>
      <c r="L29" s="19"/>
    </row>
    <row r="30" spans="1:12" ht="8.25" customHeight="1" x14ac:dyDescent="0.2">
      <c r="A30" s="834"/>
      <c r="B30" s="148"/>
      <c r="C30" s="648"/>
      <c r="D30" s="50"/>
      <c r="E30" s="149"/>
      <c r="F30" s="149"/>
      <c r="G30" s="652"/>
      <c r="H30" s="653"/>
      <c r="I30" s="654"/>
      <c r="J30" s="50"/>
      <c r="K30" s="656"/>
      <c r="L30" s="19"/>
    </row>
    <row r="31" spans="1:12" ht="8.25" customHeight="1" x14ac:dyDescent="0.25">
      <c r="A31" s="835"/>
      <c r="B31" s="870"/>
      <c r="C31" s="870"/>
      <c r="D31" s="870"/>
      <c r="E31" s="870"/>
      <c r="F31" s="870"/>
      <c r="G31" s="870"/>
      <c r="H31" s="870"/>
      <c r="I31" s="870"/>
      <c r="J31" s="870"/>
      <c r="K31" s="870"/>
      <c r="L31" s="24"/>
    </row>
    <row r="32" spans="1:12" ht="15" customHeight="1" x14ac:dyDescent="0.25">
      <c r="A32" s="132"/>
      <c r="B32" s="133"/>
      <c r="C32" s="133"/>
      <c r="D32" s="133"/>
      <c r="E32" s="133"/>
      <c r="F32" s="133"/>
      <c r="G32" s="133"/>
      <c r="H32" s="133"/>
      <c r="I32" s="133"/>
      <c r="J32" s="133"/>
      <c r="K32" s="133"/>
      <c r="L32" s="3"/>
    </row>
    <row r="33" spans="1:12" x14ac:dyDescent="0.25">
      <c r="A33" t="s">
        <v>819</v>
      </c>
      <c r="D33" s="74"/>
      <c r="E33" s="74"/>
      <c r="F33" s="74"/>
      <c r="G33" s="74"/>
      <c r="H33" s="74"/>
      <c r="I33" s="74"/>
      <c r="J33" s="74"/>
      <c r="K33" s="74"/>
      <c r="L33" s="74"/>
    </row>
    <row r="34" spans="1:12" ht="16.5" x14ac:dyDescent="0.25">
      <c r="A34" s="610" t="s">
        <v>846</v>
      </c>
    </row>
    <row r="35" spans="1:12" ht="16.5" x14ac:dyDescent="0.25">
      <c r="A35" s="610" t="s">
        <v>735</v>
      </c>
    </row>
    <row r="36" spans="1:12" x14ac:dyDescent="0.25">
      <c r="A36" t="s">
        <v>616</v>
      </c>
    </row>
    <row r="37" spans="1:12" ht="16.5" x14ac:dyDescent="0.25">
      <c r="A37" s="610" t="s">
        <v>736</v>
      </c>
    </row>
    <row r="45" spans="1:12" x14ac:dyDescent="0.25">
      <c r="A45" s="673"/>
    </row>
    <row r="46" spans="1:12" x14ac:dyDescent="0.25">
      <c r="A46" s="673"/>
    </row>
    <row r="47" spans="1:12" x14ac:dyDescent="0.25">
      <c r="A47" s="673"/>
    </row>
    <row r="48" spans="1:12" x14ac:dyDescent="0.25">
      <c r="A48" s="673"/>
    </row>
    <row r="49" spans="1:1" x14ac:dyDescent="0.25">
      <c r="A49" s="673"/>
    </row>
    <row r="50" spans="1:1" x14ac:dyDescent="0.25">
      <c r="A50" s="673"/>
    </row>
    <row r="51" spans="1:1" x14ac:dyDescent="0.25">
      <c r="A51" s="673"/>
    </row>
  </sheetData>
  <sheetProtection algorithmName="SHA-512" hashValue="tAsdXmK8igq5wYqr33izsty6bRvOS90+rakpnhDo0uPnyxEnlQyOjeQqqZtG2pd9yoNQjlsMu4ZOXvg1XbdNEw==" saltValue="r+dVhf7WVBx38qhVs5Dd2A==" spinCount="100000" sheet="1" selectLockedCells="1"/>
  <mergeCells count="16">
    <mergeCell ref="A1:L1"/>
    <mergeCell ref="A9:J9"/>
    <mergeCell ref="K9:L9"/>
    <mergeCell ref="A8:J8"/>
    <mergeCell ref="A5:J5"/>
    <mergeCell ref="A6:J6"/>
    <mergeCell ref="K5:L5"/>
    <mergeCell ref="K6:L6"/>
    <mergeCell ref="A7:L7"/>
    <mergeCell ref="A3:K3"/>
    <mergeCell ref="A16:A31"/>
    <mergeCell ref="B31:K31"/>
    <mergeCell ref="K8:L8"/>
    <mergeCell ref="A10:L10"/>
    <mergeCell ref="A11:L11"/>
    <mergeCell ref="A14:L14"/>
  </mergeCells>
  <phoneticPr fontId="0" type="noConversion"/>
  <printOptions horizontalCentered="1"/>
  <pageMargins left="0.4" right="0.4" top="0.8" bottom="0.8" header="0.5" footer="0.5"/>
  <pageSetup scale="81" orientation="portrait" horizontalDpi="4294967294" verticalDpi="4294967294" r:id="rId1"/>
  <headerFooter alignWithMargins="0">
    <oddFooter>&amp;LFormulario VAE-009-A  Rev. 2010-08
&amp;C&amp;D, &amp;T&amp;RF.E.# 8 Suplem  1 de 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21"/>
  <sheetViews>
    <sheetView showGridLines="0" topLeftCell="A16" zoomScale="135" zoomScaleNormal="135" workbookViewId="0">
      <selection activeCell="K11" sqref="K11"/>
    </sheetView>
  </sheetViews>
  <sheetFormatPr defaultRowHeight="15" x14ac:dyDescent="0.25"/>
  <cols>
    <col min="1" max="1" width="2.42578125" customWidth="1"/>
    <col min="2" max="2" width="3.140625" customWidth="1"/>
    <col min="3" max="3" width="2.7109375" customWidth="1"/>
    <col min="4" max="4" width="8.5703125" customWidth="1"/>
    <col min="5" max="5" width="2.7109375" customWidth="1"/>
    <col min="6" max="6" width="14.42578125" customWidth="1"/>
    <col min="7" max="7" width="2.7109375" customWidth="1"/>
    <col min="8" max="8" width="18.42578125" customWidth="1"/>
    <col min="9" max="9" width="12.140625" style="74" customWidth="1"/>
    <col min="10" max="10" width="13.28515625" customWidth="1"/>
    <col min="11" max="11" width="14.42578125" customWidth="1"/>
    <col min="12" max="12" width="1.7109375" customWidth="1"/>
    <col min="13" max="13" width="14.42578125" customWidth="1"/>
    <col min="14" max="14" width="0.85546875" customWidth="1"/>
  </cols>
  <sheetData>
    <row r="1" spans="1:14" x14ac:dyDescent="0.25">
      <c r="A1" s="805" t="s">
        <v>273</v>
      </c>
      <c r="B1" s="805"/>
      <c r="C1" s="805"/>
      <c r="D1" s="805"/>
      <c r="E1" s="805"/>
      <c r="F1" s="805"/>
      <c r="G1" s="805"/>
      <c r="H1" s="805"/>
      <c r="I1" s="805"/>
      <c r="J1" s="805"/>
      <c r="K1" s="805"/>
      <c r="L1" s="805"/>
      <c r="M1" s="805"/>
      <c r="N1" s="805"/>
    </row>
    <row r="2" spans="1:14" ht="15.75" x14ac:dyDescent="0.25">
      <c r="B2" s="31"/>
      <c r="C2" s="74"/>
      <c r="D2" s="74"/>
      <c r="E2" s="137"/>
      <c r="F2" s="823" t="s">
        <v>779</v>
      </c>
      <c r="G2" s="823"/>
      <c r="H2" s="823"/>
      <c r="I2" s="823"/>
      <c r="J2" s="823"/>
      <c r="K2" s="823"/>
      <c r="M2" s="431">
        <f>+'1 FO-Ingresos'!L2</f>
        <v>2022</v>
      </c>
      <c r="N2" s="74"/>
    </row>
    <row r="3" spans="1:14" ht="9.9499999999999993" customHeight="1" x14ac:dyDescent="0.25">
      <c r="A3" s="814" t="s">
        <v>844</v>
      </c>
      <c r="B3" s="817"/>
      <c r="C3" s="817"/>
      <c r="D3" s="817"/>
      <c r="E3" s="817"/>
      <c r="F3" s="817"/>
      <c r="G3" s="817"/>
      <c r="H3" s="817"/>
      <c r="I3" s="817"/>
      <c r="J3" s="817"/>
      <c r="K3" s="817"/>
      <c r="L3" s="817"/>
      <c r="M3" s="817"/>
      <c r="N3" s="817"/>
    </row>
    <row r="4" spans="1:14" ht="15" customHeight="1" x14ac:dyDescent="0.25">
      <c r="B4" s="340"/>
      <c r="C4" s="31"/>
      <c r="J4" s="74"/>
      <c r="K4" s="713" t="str">
        <f>'[1]1 Ordinario Ingresos'!K4</f>
        <v/>
      </c>
      <c r="M4" s="455" t="s">
        <v>742</v>
      </c>
    </row>
    <row r="5" spans="1:14" ht="22.5" customHeight="1" x14ac:dyDescent="0.25">
      <c r="A5" s="818" t="str">
        <f>'1 FO-Ingresos'!A5:J5</f>
        <v>Parroquia X</v>
      </c>
      <c r="B5" s="819"/>
      <c r="C5" s="819"/>
      <c r="D5" s="819"/>
      <c r="E5" s="819"/>
      <c r="F5" s="819"/>
      <c r="G5" s="819"/>
      <c r="H5" s="819"/>
      <c r="I5" s="819"/>
      <c r="J5" s="819"/>
      <c r="K5" s="820">
        <f>+'1 FO-Ingresos'!K5:M5</f>
        <v>999</v>
      </c>
      <c r="L5" s="821"/>
      <c r="M5" s="821"/>
      <c r="N5" s="822"/>
    </row>
    <row r="6" spans="1:14" ht="10.5" customHeight="1" x14ac:dyDescent="0.25">
      <c r="A6" s="792" t="s">
        <v>106</v>
      </c>
      <c r="B6" s="793"/>
      <c r="C6" s="793"/>
      <c r="D6" s="793"/>
      <c r="E6" s="793"/>
      <c r="F6" s="793"/>
      <c r="G6" s="793"/>
      <c r="H6" s="793"/>
      <c r="I6" s="793"/>
      <c r="J6" s="793"/>
      <c r="K6" s="786" t="s">
        <v>78</v>
      </c>
      <c r="L6" s="787"/>
      <c r="M6" s="787"/>
      <c r="N6" s="788"/>
    </row>
    <row r="7" spans="1:14" ht="61.5" customHeight="1" x14ac:dyDescent="0.25">
      <c r="A7" s="815" t="s">
        <v>362</v>
      </c>
      <c r="B7" s="815"/>
      <c r="C7" s="815"/>
      <c r="D7" s="815"/>
      <c r="E7" s="815"/>
      <c r="F7" s="815"/>
      <c r="G7" s="815"/>
      <c r="H7" s="815"/>
      <c r="I7" s="815"/>
      <c r="J7" s="815"/>
      <c r="K7" s="815"/>
      <c r="L7" s="815"/>
      <c r="M7" s="815"/>
      <c r="N7" s="815"/>
    </row>
    <row r="8" spans="1:14" ht="30" x14ac:dyDescent="0.25">
      <c r="A8" s="336"/>
      <c r="B8" s="337"/>
      <c r="C8" s="337"/>
      <c r="D8" s="337"/>
      <c r="E8" s="337"/>
      <c r="F8" s="337"/>
      <c r="G8" s="337"/>
      <c r="H8" s="337"/>
      <c r="I8" s="339" t="s">
        <v>365</v>
      </c>
      <c r="J8" s="339" t="s">
        <v>366</v>
      </c>
      <c r="K8" s="339" t="s">
        <v>243</v>
      </c>
      <c r="L8" s="339"/>
      <c r="M8" s="339" t="s">
        <v>244</v>
      </c>
      <c r="N8" s="338"/>
    </row>
    <row r="9" spans="1:14" x14ac:dyDescent="0.25">
      <c r="A9" s="824" t="s">
        <v>467</v>
      </c>
      <c r="B9" s="361">
        <v>1</v>
      </c>
      <c r="C9" s="362" t="s">
        <v>363</v>
      </c>
      <c r="D9" s="363"/>
      <c r="E9" s="363"/>
      <c r="F9" s="363"/>
      <c r="G9" s="363"/>
      <c r="H9" s="363"/>
      <c r="I9" s="364"/>
      <c r="J9" s="364"/>
      <c r="K9" s="41"/>
      <c r="L9" s="41"/>
      <c r="M9" s="41"/>
      <c r="N9" s="25"/>
    </row>
    <row r="10" spans="1:14" x14ac:dyDescent="0.25">
      <c r="A10" s="825"/>
      <c r="B10" s="365"/>
      <c r="C10" s="79" t="s">
        <v>122</v>
      </c>
      <c r="D10" s="816" t="s">
        <v>364</v>
      </c>
      <c r="E10" s="816"/>
      <c r="F10" s="816"/>
      <c r="G10" s="816"/>
      <c r="H10" s="816"/>
      <c r="I10" s="371">
        <v>44200</v>
      </c>
      <c r="J10" s="366">
        <v>80500</v>
      </c>
      <c r="K10" s="403"/>
      <c r="L10" s="341"/>
      <c r="M10" s="353"/>
      <c r="N10" s="19"/>
    </row>
    <row r="11" spans="1:14" x14ac:dyDescent="0.25">
      <c r="A11" s="825"/>
      <c r="B11" s="365"/>
      <c r="C11" s="79" t="s">
        <v>123</v>
      </c>
      <c r="D11" s="816" t="s">
        <v>367</v>
      </c>
      <c r="E11" s="816"/>
      <c r="F11" s="816"/>
      <c r="G11" s="816"/>
      <c r="H11" s="816"/>
      <c r="I11" s="371">
        <v>44400</v>
      </c>
      <c r="J11" s="366">
        <v>81000</v>
      </c>
      <c r="K11" s="350"/>
      <c r="L11" s="341"/>
      <c r="M11" s="350"/>
      <c r="N11" s="19"/>
    </row>
    <row r="12" spans="1:14" x14ac:dyDescent="0.25">
      <c r="A12" s="825"/>
      <c r="B12" s="365"/>
      <c r="C12" s="79" t="s">
        <v>124</v>
      </c>
      <c r="D12" s="816" t="s">
        <v>368</v>
      </c>
      <c r="E12" s="816"/>
      <c r="F12" s="816"/>
      <c r="G12" s="816"/>
      <c r="H12" s="816"/>
      <c r="I12" s="371">
        <v>45000</v>
      </c>
      <c r="J12" s="366">
        <v>81200</v>
      </c>
      <c r="K12" s="350"/>
      <c r="L12" s="341"/>
      <c r="M12" s="350"/>
      <c r="N12" s="372"/>
    </row>
    <row r="13" spans="1:14" x14ac:dyDescent="0.25">
      <c r="A13" s="825"/>
      <c r="B13" s="365"/>
      <c r="C13" s="79" t="s">
        <v>125</v>
      </c>
      <c r="D13" s="816" t="s">
        <v>369</v>
      </c>
      <c r="E13" s="816"/>
      <c r="F13" s="816"/>
      <c r="G13" s="816"/>
      <c r="H13" s="816"/>
      <c r="I13" s="371">
        <v>45200</v>
      </c>
      <c r="J13" s="366">
        <v>81500</v>
      </c>
      <c r="K13" s="350"/>
      <c r="L13" s="41"/>
      <c r="M13" s="350"/>
      <c r="N13" s="19"/>
    </row>
    <row r="14" spans="1:14" x14ac:dyDescent="0.25">
      <c r="A14" s="825"/>
      <c r="B14" s="365"/>
      <c r="C14" s="79" t="s">
        <v>126</v>
      </c>
      <c r="D14" s="816" t="s">
        <v>370</v>
      </c>
      <c r="E14" s="816"/>
      <c r="F14" s="816"/>
      <c r="G14" s="816"/>
      <c r="H14" s="816"/>
      <c r="I14" s="371">
        <v>45300</v>
      </c>
      <c r="J14" s="366">
        <v>81600</v>
      </c>
      <c r="K14" s="350"/>
      <c r="M14" s="350"/>
      <c r="N14" s="19"/>
    </row>
    <row r="15" spans="1:14" x14ac:dyDescent="0.25">
      <c r="A15" s="825"/>
      <c r="B15" s="365"/>
      <c r="C15" s="79" t="s">
        <v>127</v>
      </c>
      <c r="D15" s="816" t="s">
        <v>371</v>
      </c>
      <c r="E15" s="816"/>
      <c r="F15" s="816"/>
      <c r="G15" s="816"/>
      <c r="H15" s="816"/>
      <c r="I15" s="371">
        <v>45400</v>
      </c>
      <c r="J15" s="366">
        <v>82000</v>
      </c>
      <c r="K15" s="350"/>
      <c r="M15" s="350"/>
      <c r="N15" s="19"/>
    </row>
    <row r="16" spans="1:14" x14ac:dyDescent="0.25">
      <c r="A16" s="825"/>
      <c r="B16" s="365"/>
      <c r="C16" s="79" t="s">
        <v>128</v>
      </c>
      <c r="D16" s="816" t="s">
        <v>372</v>
      </c>
      <c r="E16" s="816"/>
      <c r="F16" s="816"/>
      <c r="G16" s="816"/>
      <c r="H16" s="816"/>
      <c r="I16" s="371">
        <v>46000</v>
      </c>
      <c r="J16" s="366">
        <v>82500</v>
      </c>
      <c r="K16" s="350"/>
      <c r="M16" s="350"/>
      <c r="N16" s="19"/>
    </row>
    <row r="17" spans="1:14" x14ac:dyDescent="0.25">
      <c r="A17" s="825"/>
      <c r="B17" s="365"/>
      <c r="C17" s="79" t="s">
        <v>129</v>
      </c>
      <c r="D17" s="816" t="s">
        <v>373</v>
      </c>
      <c r="E17" s="816"/>
      <c r="F17" s="816"/>
      <c r="G17" s="816"/>
      <c r="H17" s="816"/>
      <c r="I17" s="371">
        <v>46200</v>
      </c>
      <c r="J17" s="366">
        <v>83000</v>
      </c>
      <c r="K17" s="350"/>
      <c r="M17" s="350"/>
      <c r="N17" s="19"/>
    </row>
    <row r="18" spans="1:14" x14ac:dyDescent="0.25">
      <c r="A18" s="825"/>
      <c r="B18" s="365"/>
      <c r="C18" s="79" t="s">
        <v>130</v>
      </c>
      <c r="D18" s="816" t="s">
        <v>374</v>
      </c>
      <c r="E18" s="816"/>
      <c r="F18" s="816"/>
      <c r="G18" s="816"/>
      <c r="H18" s="816"/>
      <c r="I18" s="371">
        <v>46400</v>
      </c>
      <c r="J18" s="366">
        <v>83500</v>
      </c>
      <c r="K18" s="350"/>
      <c r="M18" s="350"/>
      <c r="N18" s="19"/>
    </row>
    <row r="19" spans="1:14" x14ac:dyDescent="0.25">
      <c r="A19" s="825"/>
      <c r="B19" s="365"/>
      <c r="C19" s="79" t="s">
        <v>131</v>
      </c>
      <c r="D19" s="816" t="s">
        <v>428</v>
      </c>
      <c r="E19" s="816"/>
      <c r="F19" s="816"/>
      <c r="G19" s="816"/>
      <c r="H19" s="816"/>
      <c r="I19" s="371">
        <v>47000</v>
      </c>
      <c r="J19" s="366">
        <v>84000</v>
      </c>
      <c r="K19" s="350"/>
      <c r="M19" s="350"/>
      <c r="N19" s="19"/>
    </row>
    <row r="20" spans="1:14" s="344" customFormat="1" ht="18.75" customHeight="1" thickBot="1" x14ac:dyDescent="0.3">
      <c r="A20" s="825"/>
      <c r="B20" s="343"/>
      <c r="C20" s="344" t="s">
        <v>132</v>
      </c>
      <c r="D20" s="11" t="s">
        <v>433</v>
      </c>
      <c r="I20" s="345"/>
      <c r="J20" s="345"/>
      <c r="K20" s="412">
        <f>SUM(K10:K19)</f>
        <v>0</v>
      </c>
      <c r="M20" s="432">
        <f>SUM(M10:M19)</f>
        <v>0</v>
      </c>
      <c r="N20" s="346"/>
    </row>
    <row r="21" spans="1:14" ht="6.75" customHeight="1" thickTop="1" x14ac:dyDescent="0.25">
      <c r="A21" s="826"/>
      <c r="B21" s="342"/>
      <c r="C21" s="43"/>
      <c r="D21" s="43"/>
      <c r="E21" s="43"/>
      <c r="F21" s="43"/>
      <c r="G21" s="43"/>
      <c r="H21" s="43"/>
      <c r="I21" s="335"/>
      <c r="J21" s="335"/>
      <c r="K21" s="43"/>
      <c r="L21" s="43"/>
      <c r="M21" s="43"/>
      <c r="N21" s="28"/>
    </row>
  </sheetData>
  <sheetProtection algorithmName="SHA-512" hashValue="DmFnbG1fHjUDGQA++y7PXW1jlH8O3I2fqajTbZOTsIh5P6lffj6bgEQ8mLPLHr5hsCz/OuF9VHKMRyicxNIHFA==" saltValue="TytF/AY6euARFuaD3IcIKw==" spinCount="100000" sheet="1" selectLockedCells="1"/>
  <mergeCells count="19">
    <mergeCell ref="D17:H17"/>
    <mergeCell ref="D18:H18"/>
    <mergeCell ref="A9:A21"/>
    <mergeCell ref="D13:H13"/>
    <mergeCell ref="D14:H14"/>
    <mergeCell ref="D15:H15"/>
    <mergeCell ref="D19:H19"/>
    <mergeCell ref="D16:H16"/>
    <mergeCell ref="D11:H11"/>
    <mergeCell ref="D12:H12"/>
    <mergeCell ref="A7:N7"/>
    <mergeCell ref="D10:H10"/>
    <mergeCell ref="A1:N1"/>
    <mergeCell ref="A3:N3"/>
    <mergeCell ref="A5:J5"/>
    <mergeCell ref="K5:N5"/>
    <mergeCell ref="A6:J6"/>
    <mergeCell ref="K6:N6"/>
    <mergeCell ref="F2:K2"/>
  </mergeCells>
  <phoneticPr fontId="51" type="noConversion"/>
  <printOptions horizontalCentered="1"/>
  <pageMargins left="0.6" right="0.4" top="0.8" bottom="0.8" header="0.5" footer="0.5"/>
  <pageSetup scale="85" orientation="portrait" r:id="rId1"/>
  <headerFooter alignWithMargins="0">
    <oddFooter>&amp;LFormulario VAE-009-A  Rev. 2010-08
&amp;C&amp;D, &amp;T&amp;R2 de 21</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1">
    <pageSetUpPr fitToPage="1"/>
  </sheetPr>
  <dimension ref="A1:M23"/>
  <sheetViews>
    <sheetView showGridLines="0" topLeftCell="A19" zoomScale="135" zoomScaleNormal="135" workbookViewId="0">
      <selection activeCell="B17" sqref="B17:M17"/>
    </sheetView>
  </sheetViews>
  <sheetFormatPr defaultRowHeight="15" x14ac:dyDescent="0.25"/>
  <cols>
    <col min="1" max="1" width="2.5703125" customWidth="1"/>
    <col min="2" max="2" width="2.7109375" customWidth="1"/>
    <col min="3" max="3" width="12.5703125" customWidth="1"/>
    <col min="4" max="4" width="2.85546875" customWidth="1"/>
    <col min="5" max="5" width="2.7109375" customWidth="1"/>
    <col min="6" max="6" width="21.140625" customWidth="1"/>
    <col min="8" max="8" width="3.7109375" customWidth="1"/>
    <col min="9" max="9" width="19.5703125" customWidth="1"/>
    <col min="10" max="10" width="2.7109375" customWidth="1"/>
    <col min="11" max="11" width="13.42578125" customWidth="1"/>
    <col min="12" max="12" width="16.140625" customWidth="1"/>
    <col min="13" max="13" width="1.140625" customWidth="1"/>
  </cols>
  <sheetData>
    <row r="1" spans="1:13" ht="18" customHeight="1" x14ac:dyDescent="0.25">
      <c r="A1" s="805" t="s">
        <v>273</v>
      </c>
      <c r="B1" s="805"/>
      <c r="C1" s="805"/>
      <c r="D1" s="805"/>
      <c r="E1" s="805"/>
      <c r="F1" s="805"/>
      <c r="G1" s="805"/>
      <c r="H1" s="805"/>
      <c r="I1" s="805"/>
      <c r="J1" s="805"/>
      <c r="K1" s="805"/>
      <c r="L1" s="805"/>
      <c r="M1" s="805"/>
    </row>
    <row r="2" spans="1:13" ht="16.5" customHeight="1" x14ac:dyDescent="0.25">
      <c r="B2" s="137"/>
      <c r="C2" s="134"/>
      <c r="E2" s="672" t="s">
        <v>684</v>
      </c>
      <c r="F2" s="672"/>
      <c r="H2" s="135"/>
      <c r="L2" s="431">
        <f>'1 FO-Ingresos'!L2</f>
        <v>2022</v>
      </c>
    </row>
    <row r="3" spans="1:13" ht="9.9499999999999993" customHeight="1" x14ac:dyDescent="0.25">
      <c r="A3" s="814" t="s">
        <v>844</v>
      </c>
      <c r="B3" s="814"/>
      <c r="C3" s="814"/>
      <c r="D3" s="814"/>
      <c r="E3" s="814"/>
      <c r="F3" s="814"/>
      <c r="G3" s="814"/>
      <c r="H3" s="814"/>
      <c r="I3" s="814"/>
      <c r="J3" s="814"/>
      <c r="K3" s="814"/>
      <c r="L3" s="814"/>
      <c r="M3" s="814"/>
    </row>
    <row r="4" spans="1:13" ht="12.75" customHeight="1" x14ac:dyDescent="0.25">
      <c r="B4" s="636"/>
      <c r="C4" s="687"/>
      <c r="D4" s="687"/>
      <c r="E4" s="687"/>
      <c r="F4" s="687"/>
      <c r="G4" s="687"/>
      <c r="H4" s="687"/>
      <c r="I4" s="687"/>
      <c r="J4" s="687"/>
      <c r="K4" s="689" t="str">
        <f>'1 FO-Ingresos'!K4</f>
        <v/>
      </c>
      <c r="L4" s="455" t="s">
        <v>282</v>
      </c>
    </row>
    <row r="5" spans="1:13" ht="25.5" customHeight="1" x14ac:dyDescent="0.25">
      <c r="A5" s="893" t="str">
        <f>'1 FO-Ingresos'!A5:H5</f>
        <v>Parroquia X</v>
      </c>
      <c r="B5" s="896"/>
      <c r="C5" s="896"/>
      <c r="D5" s="896"/>
      <c r="E5" s="896"/>
      <c r="F5" s="896"/>
      <c r="G5" s="896"/>
      <c r="H5" s="896"/>
      <c r="I5" s="896"/>
      <c r="J5" s="897"/>
      <c r="K5" s="893">
        <f>'1 FO-Ingresos'!K5</f>
        <v>999</v>
      </c>
      <c r="L5" s="894"/>
      <c r="M5" s="895"/>
    </row>
    <row r="6" spans="1:13" ht="11.25" customHeight="1" x14ac:dyDescent="0.25">
      <c r="A6" s="792" t="s">
        <v>106</v>
      </c>
      <c r="B6" s="793"/>
      <c r="C6" s="793"/>
      <c r="D6" s="793"/>
      <c r="E6" s="793"/>
      <c r="F6" s="793"/>
      <c r="G6" s="793"/>
      <c r="H6" s="793"/>
      <c r="I6" s="793"/>
      <c r="J6" s="794"/>
      <c r="K6" s="898" t="s">
        <v>78</v>
      </c>
      <c r="L6" s="899"/>
      <c r="M6" s="900"/>
    </row>
    <row r="7" spans="1:13" ht="28.5" customHeight="1" x14ac:dyDescent="0.25">
      <c r="A7" s="853" t="s">
        <v>171</v>
      </c>
      <c r="B7" s="853"/>
      <c r="C7" s="853"/>
      <c r="D7" s="853"/>
      <c r="E7" s="853"/>
      <c r="F7" s="853"/>
      <c r="G7" s="853"/>
      <c r="H7" s="853"/>
      <c r="I7" s="853"/>
      <c r="J7" s="853"/>
      <c r="K7" s="853"/>
      <c r="L7" s="853"/>
      <c r="M7" s="853"/>
    </row>
    <row r="8" spans="1:13" ht="20.25" customHeight="1" x14ac:dyDescent="0.25">
      <c r="A8" s="893" t="str">
        <f>IF('5 FE#8-Adic,Erog'!A8:J8="","",'5 FE#8-Adic,Erog'!A8:J8)</f>
        <v>F E #8 -</v>
      </c>
      <c r="B8" s="896"/>
      <c r="C8" s="896"/>
      <c r="D8" s="896"/>
      <c r="E8" s="896"/>
      <c r="F8" s="896"/>
      <c r="G8" s="896"/>
      <c r="H8" s="896"/>
      <c r="I8" s="896"/>
      <c r="J8" s="896"/>
      <c r="K8" s="897"/>
      <c r="L8" s="840" t="str">
        <f>IF('5 FE#8-Adic,Erog'!K8="","",'5 FE#8-Adic,Erog'!K8)</f>
        <v>B</v>
      </c>
      <c r="M8" s="842"/>
    </row>
    <row r="9" spans="1:13" ht="23.25" customHeight="1" x14ac:dyDescent="0.25">
      <c r="A9" s="865" t="s">
        <v>44</v>
      </c>
      <c r="B9" s="866"/>
      <c r="C9" s="866"/>
      <c r="D9" s="866"/>
      <c r="E9" s="866"/>
      <c r="F9" s="866"/>
      <c r="G9" s="866"/>
      <c r="H9" s="866"/>
      <c r="I9" s="866"/>
      <c r="J9" s="866"/>
      <c r="K9" s="867"/>
      <c r="L9" s="856" t="s">
        <v>46</v>
      </c>
      <c r="M9" s="857"/>
    </row>
    <row r="10" spans="1:13" ht="43.5" customHeight="1" x14ac:dyDescent="0.25">
      <c r="A10" s="871" t="str">
        <f>IF('5 FE#8-Adic,Erog'!A10:L10="","",'5 FE#8-Adic,Erog'!A10:L10)</f>
        <v/>
      </c>
      <c r="B10" s="872"/>
      <c r="C10" s="872"/>
      <c r="D10" s="872"/>
      <c r="E10" s="872"/>
      <c r="F10" s="872"/>
      <c r="G10" s="872"/>
      <c r="H10" s="872"/>
      <c r="I10" s="872"/>
      <c r="J10" s="872"/>
      <c r="K10" s="872"/>
      <c r="L10" s="872"/>
      <c r="M10" s="873"/>
    </row>
    <row r="11" spans="1:13" ht="12.75" customHeight="1" x14ac:dyDescent="0.25">
      <c r="A11" s="875" t="s">
        <v>45</v>
      </c>
      <c r="B11" s="876"/>
      <c r="C11" s="876"/>
      <c r="D11" s="876"/>
      <c r="E11" s="876"/>
      <c r="F11" s="876"/>
      <c r="G11" s="876"/>
      <c r="H11" s="876"/>
      <c r="I11" s="876"/>
      <c r="J11" s="876"/>
      <c r="K11" s="876"/>
      <c r="L11" s="876"/>
      <c r="M11" s="877"/>
    </row>
    <row r="12" spans="1:13" ht="9.75" customHeight="1" x14ac:dyDescent="0.25">
      <c r="A12" s="32"/>
      <c r="B12" s="32"/>
      <c r="C12" s="32"/>
      <c r="D12" s="32"/>
      <c r="E12" s="32"/>
      <c r="F12" s="32"/>
      <c r="G12" s="32"/>
      <c r="H12" s="32"/>
      <c r="I12" s="32"/>
      <c r="J12" s="32"/>
      <c r="K12" s="32"/>
      <c r="L12" s="32"/>
      <c r="M12" s="32"/>
    </row>
    <row r="13" spans="1:13" ht="14.25" customHeight="1" x14ac:dyDescent="0.25">
      <c r="B13" s="633" t="s">
        <v>765</v>
      </c>
      <c r="E13" s="136" t="str">
        <f>IF('5 FE#8-Adic,Erog'!F13="x","x","")</f>
        <v/>
      </c>
      <c r="F13" s="593" t="s">
        <v>768</v>
      </c>
      <c r="G13" s="10"/>
      <c r="J13" s="136" t="str">
        <f>IF('5 FE#8-Adic,Erog'!H13="x","x","")</f>
        <v>x</v>
      </c>
      <c r="K13" s="593" t="s">
        <v>766</v>
      </c>
      <c r="L13" s="10"/>
      <c r="M13" s="10"/>
    </row>
    <row r="14" spans="1:13" ht="12.75" customHeight="1" x14ac:dyDescent="0.25">
      <c r="A14" s="814" t="s">
        <v>767</v>
      </c>
      <c r="B14" s="817"/>
      <c r="C14" s="817"/>
      <c r="D14" s="817"/>
      <c r="E14" s="817"/>
      <c r="F14" s="817"/>
      <c r="G14" s="817"/>
      <c r="H14" s="817"/>
      <c r="I14" s="817"/>
      <c r="J14" s="817"/>
      <c r="K14" s="817"/>
      <c r="L14" s="817"/>
      <c r="M14" s="817"/>
    </row>
    <row r="15" spans="1:13" ht="6.75" customHeight="1" x14ac:dyDescent="0.25"/>
    <row r="16" spans="1:13" ht="15" customHeight="1" x14ac:dyDescent="0.25">
      <c r="A16" s="886" t="s">
        <v>169</v>
      </c>
      <c r="B16" s="34">
        <v>1</v>
      </c>
      <c r="C16" s="844" t="s">
        <v>47</v>
      </c>
      <c r="D16" s="844"/>
      <c r="E16" s="844"/>
      <c r="F16" s="844"/>
      <c r="G16" s="844"/>
      <c r="H16" s="844"/>
      <c r="I16" s="844"/>
      <c r="J16" s="844"/>
      <c r="K16" s="844"/>
      <c r="L16" s="844"/>
      <c r="M16" s="845"/>
    </row>
    <row r="17" spans="1:13" ht="124.5" customHeight="1" x14ac:dyDescent="0.25">
      <c r="A17" s="887"/>
      <c r="B17" s="883"/>
      <c r="C17" s="884"/>
      <c r="D17" s="884"/>
      <c r="E17" s="884"/>
      <c r="F17" s="884"/>
      <c r="G17" s="884"/>
      <c r="H17" s="884"/>
      <c r="I17" s="884"/>
      <c r="J17" s="884"/>
      <c r="K17" s="884"/>
      <c r="L17" s="884"/>
      <c r="M17" s="885"/>
    </row>
    <row r="18" spans="1:13" ht="124.5" customHeight="1" x14ac:dyDescent="0.25">
      <c r="A18" s="887"/>
      <c r="B18" s="883"/>
      <c r="C18" s="884"/>
      <c r="D18" s="884"/>
      <c r="E18" s="884"/>
      <c r="F18" s="884"/>
      <c r="G18" s="884"/>
      <c r="H18" s="884"/>
      <c r="I18" s="884"/>
      <c r="J18" s="884"/>
      <c r="K18" s="884"/>
      <c r="L18" s="884"/>
      <c r="M18" s="885"/>
    </row>
    <row r="19" spans="1:13" ht="28.5" customHeight="1" x14ac:dyDescent="0.25">
      <c r="A19" s="887"/>
      <c r="B19" s="34">
        <v>2</v>
      </c>
      <c r="C19" s="844" t="s">
        <v>283</v>
      </c>
      <c r="D19" s="844"/>
      <c r="E19" s="844"/>
      <c r="F19" s="844"/>
      <c r="G19" s="844"/>
      <c r="H19" s="844"/>
      <c r="I19" s="844"/>
      <c r="J19" s="844"/>
      <c r="K19" s="844"/>
      <c r="L19" s="844"/>
      <c r="M19" s="845"/>
    </row>
    <row r="20" spans="1:13" ht="124.5" customHeight="1" x14ac:dyDescent="0.25">
      <c r="A20" s="887"/>
      <c r="B20" s="883"/>
      <c r="C20" s="884"/>
      <c r="D20" s="884"/>
      <c r="E20" s="884"/>
      <c r="F20" s="884"/>
      <c r="G20" s="884"/>
      <c r="H20" s="884"/>
      <c r="I20" s="884"/>
      <c r="J20" s="884"/>
      <c r="K20" s="884"/>
      <c r="L20" s="884"/>
      <c r="M20" s="885"/>
    </row>
    <row r="21" spans="1:13" ht="124.5" customHeight="1" x14ac:dyDescent="0.25">
      <c r="A21" s="888"/>
      <c r="B21" s="890"/>
      <c r="C21" s="891"/>
      <c r="D21" s="891"/>
      <c r="E21" s="891"/>
      <c r="F21" s="891"/>
      <c r="G21" s="891"/>
      <c r="H21" s="891"/>
      <c r="I21" s="891"/>
      <c r="J21" s="891"/>
      <c r="K21" s="891"/>
      <c r="L21" s="891"/>
      <c r="M21" s="892"/>
    </row>
    <row r="22" spans="1:13" ht="7.5" customHeight="1" x14ac:dyDescent="0.25"/>
    <row r="23" spans="1:13" x14ac:dyDescent="0.25">
      <c r="A23" s="881" t="s">
        <v>820</v>
      </c>
      <c r="B23" s="882"/>
      <c r="C23" s="882"/>
      <c r="D23" s="882"/>
      <c r="E23" s="882"/>
      <c r="F23" s="882"/>
      <c r="G23" s="882"/>
      <c r="H23" s="882"/>
      <c r="I23" s="882"/>
      <c r="J23" s="882"/>
      <c r="K23" s="882"/>
      <c r="L23" s="882"/>
      <c r="M23" s="882"/>
    </row>
  </sheetData>
  <sheetProtection algorithmName="SHA-512" hashValue="QkHiCiJJcVrLKIzhFSTpx63r4cf4hhqr3YjyJ9lYSA4BoNb4SoBhw5nSJSjAaalCHC4wpidzWfJ8rNZNPbuuWw==" saltValue="D8msXbiKlP1/L8a2cVHt/A==" spinCount="100000" sheet="1" selectLockedCells="1"/>
  <mergeCells count="22">
    <mergeCell ref="A1:M1"/>
    <mergeCell ref="A9:K9"/>
    <mergeCell ref="L9:M9"/>
    <mergeCell ref="A7:M7"/>
    <mergeCell ref="K5:M5"/>
    <mergeCell ref="A3:M3"/>
    <mergeCell ref="A23:M23"/>
    <mergeCell ref="C19:M19"/>
    <mergeCell ref="B20:M20"/>
    <mergeCell ref="A16:A21"/>
    <mergeCell ref="B17:M17"/>
    <mergeCell ref="A10:M10"/>
    <mergeCell ref="B21:M21"/>
    <mergeCell ref="A5:J5"/>
    <mergeCell ref="A11:M11"/>
    <mergeCell ref="A14:M14"/>
    <mergeCell ref="L8:M8"/>
    <mergeCell ref="K6:M6"/>
    <mergeCell ref="A8:K8"/>
    <mergeCell ref="A6:J6"/>
    <mergeCell ref="C16:M16"/>
    <mergeCell ref="B18:M18"/>
  </mergeCells>
  <phoneticPr fontId="0" type="noConversion"/>
  <printOptions horizontalCentered="1"/>
  <pageMargins left="0.4" right="0.4" top="0.8" bottom="0.8" header="0.5" footer="0.5"/>
  <pageSetup scale="84" orientation="portrait" horizontalDpi="4294967294" verticalDpi="300" r:id="rId1"/>
  <headerFooter alignWithMargins="0">
    <oddFooter>&amp;LFormulario VAE-009-A  Rev. 2010-08
&amp;C&amp;D, &amp;T&amp;RF.E. #8 Suplem 2 de 2</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2">
    <pageSetUpPr fitToPage="1"/>
  </sheetPr>
  <dimension ref="A1:Q37"/>
  <sheetViews>
    <sheetView showGridLines="0" topLeftCell="A13" zoomScale="135" zoomScaleNormal="135" workbookViewId="0">
      <selection activeCell="A8" sqref="A8:J8"/>
    </sheetView>
  </sheetViews>
  <sheetFormatPr defaultRowHeight="15" x14ac:dyDescent="0.25"/>
  <cols>
    <col min="1" max="1" width="2.42578125" customWidth="1"/>
    <col min="2" max="2" width="2.85546875" customWidth="1"/>
    <col min="3" max="3" width="3.42578125" customWidth="1"/>
    <col min="4" max="4" width="2.7109375" customWidth="1"/>
    <col min="5" max="5" width="18.7109375" customWidth="1"/>
    <col min="6" max="6" width="2.7109375" customWidth="1"/>
    <col min="7" max="7" width="52.7109375" customWidth="1"/>
    <col min="8" max="8" width="2.7109375" customWidth="1"/>
    <col min="9" max="9" width="13.7109375" customWidth="1"/>
    <col min="10" max="10" width="2.7109375" customWidth="1"/>
    <col min="11" max="11" width="14.140625" customWidth="1"/>
    <col min="12" max="12" width="1.140625" customWidth="1"/>
  </cols>
  <sheetData>
    <row r="1" spans="1:17" ht="18" customHeight="1" x14ac:dyDescent="0.25">
      <c r="A1" s="805" t="s">
        <v>273</v>
      </c>
      <c r="B1" s="805"/>
      <c r="C1" s="805"/>
      <c r="D1" s="805"/>
      <c r="E1" s="805"/>
      <c r="F1" s="805"/>
      <c r="G1" s="805"/>
      <c r="H1" s="805"/>
      <c r="I1" s="805"/>
      <c r="J1" s="805"/>
      <c r="K1" s="805"/>
      <c r="L1" s="805"/>
      <c r="M1" s="135"/>
      <c r="N1" s="135"/>
      <c r="O1" s="135"/>
      <c r="P1" s="135"/>
      <c r="Q1" s="135"/>
    </row>
    <row r="2" spans="1:17" ht="16.5" customHeight="1" x14ac:dyDescent="0.25">
      <c r="D2" s="137"/>
      <c r="E2" s="134"/>
      <c r="F2" s="672" t="s">
        <v>37</v>
      </c>
      <c r="G2" s="672"/>
      <c r="H2" s="135"/>
      <c r="J2" s="135"/>
      <c r="K2" s="431">
        <f>'1 FO-Ingresos'!L2</f>
        <v>2022</v>
      </c>
      <c r="O2" s="77"/>
    </row>
    <row r="3" spans="1:17" ht="9.9499999999999993" customHeight="1" x14ac:dyDescent="0.25">
      <c r="A3" s="814" t="s">
        <v>844</v>
      </c>
      <c r="B3" s="814"/>
      <c r="C3" s="814"/>
      <c r="D3" s="814"/>
      <c r="E3" s="814"/>
      <c r="F3" s="814"/>
      <c r="G3" s="814"/>
      <c r="H3" s="814"/>
      <c r="I3" s="814"/>
      <c r="J3" s="814"/>
      <c r="K3" s="814"/>
    </row>
    <row r="4" spans="1:17" ht="12.75" customHeight="1" x14ac:dyDescent="0.25">
      <c r="E4" s="687"/>
      <c r="F4" s="687"/>
      <c r="G4" s="687"/>
      <c r="H4" s="687"/>
      <c r="I4" s="687"/>
      <c r="J4" s="691" t="str">
        <f>'1 FO-Ingresos'!K4</f>
        <v/>
      </c>
      <c r="K4" s="455" t="s">
        <v>277</v>
      </c>
    </row>
    <row r="5" spans="1:17" ht="25.5" customHeight="1" x14ac:dyDescent="0.25">
      <c r="A5" s="871" t="str">
        <f>'1 FO-Ingresos'!A5:H5</f>
        <v>Parroquia X</v>
      </c>
      <c r="B5" s="872"/>
      <c r="C5" s="872"/>
      <c r="D5" s="872"/>
      <c r="E5" s="872"/>
      <c r="F5" s="872"/>
      <c r="G5" s="872"/>
      <c r="H5" s="872"/>
      <c r="I5" s="872"/>
      <c r="J5" s="873"/>
      <c r="K5" s="840">
        <f>'1 FO-Ingresos'!K5</f>
        <v>999</v>
      </c>
      <c r="L5" s="842"/>
    </row>
    <row r="6" spans="1:17" ht="11.25" customHeight="1" x14ac:dyDescent="0.25">
      <c r="A6" s="831" t="s">
        <v>106</v>
      </c>
      <c r="B6" s="831"/>
      <c r="C6" s="831"/>
      <c r="D6" s="831"/>
      <c r="E6" s="831"/>
      <c r="F6" s="831"/>
      <c r="G6" s="831"/>
      <c r="H6" s="831"/>
      <c r="I6" s="831"/>
      <c r="J6" s="831"/>
      <c r="K6" s="831" t="s">
        <v>78</v>
      </c>
      <c r="L6" s="831"/>
    </row>
    <row r="7" spans="1:17" ht="30.75" customHeight="1" x14ac:dyDescent="0.25">
      <c r="A7" s="855" t="s">
        <v>170</v>
      </c>
      <c r="B7" s="855"/>
      <c r="C7" s="855"/>
      <c r="D7" s="855"/>
      <c r="E7" s="855"/>
      <c r="F7" s="855"/>
      <c r="G7" s="855"/>
      <c r="H7" s="855"/>
      <c r="I7" s="855"/>
      <c r="J7" s="855"/>
      <c r="K7" s="855"/>
      <c r="L7" s="855"/>
    </row>
    <row r="8" spans="1:17" ht="20.25" customHeight="1" x14ac:dyDescent="0.25">
      <c r="A8" s="868" t="s">
        <v>635</v>
      </c>
      <c r="B8" s="784"/>
      <c r="C8" s="784"/>
      <c r="D8" s="784"/>
      <c r="E8" s="784"/>
      <c r="F8" s="784"/>
      <c r="G8" s="784"/>
      <c r="H8" s="784"/>
      <c r="I8" s="784"/>
      <c r="J8" s="785"/>
      <c r="K8" s="868" t="s">
        <v>95</v>
      </c>
      <c r="L8" s="869"/>
    </row>
    <row r="9" spans="1:17" ht="23.25" customHeight="1" x14ac:dyDescent="0.25">
      <c r="A9" s="865" t="s">
        <v>278</v>
      </c>
      <c r="B9" s="866"/>
      <c r="C9" s="866"/>
      <c r="D9" s="866"/>
      <c r="E9" s="866"/>
      <c r="F9" s="866"/>
      <c r="G9" s="866"/>
      <c r="H9" s="866"/>
      <c r="I9" s="866"/>
      <c r="J9" s="867"/>
      <c r="K9" s="856" t="s">
        <v>318</v>
      </c>
      <c r="L9" s="857"/>
    </row>
    <row r="10" spans="1:17" ht="43.5" customHeight="1" x14ac:dyDescent="0.25">
      <c r="A10" s="903"/>
      <c r="B10" s="879"/>
      <c r="C10" s="879"/>
      <c r="D10" s="879"/>
      <c r="E10" s="879"/>
      <c r="F10" s="879"/>
      <c r="G10" s="879"/>
      <c r="H10" s="879"/>
      <c r="I10" s="879"/>
      <c r="J10" s="879"/>
      <c r="K10" s="879"/>
      <c r="L10" s="880"/>
    </row>
    <row r="11" spans="1:17" ht="12.75" customHeight="1" x14ac:dyDescent="0.25">
      <c r="A11" s="875" t="s">
        <v>279</v>
      </c>
      <c r="B11" s="876"/>
      <c r="C11" s="876"/>
      <c r="D11" s="876"/>
      <c r="E11" s="876"/>
      <c r="F11" s="876"/>
      <c r="G11" s="876"/>
      <c r="H11" s="876"/>
      <c r="I11" s="876"/>
      <c r="J11" s="876"/>
      <c r="K11" s="876"/>
      <c r="L11" s="877"/>
    </row>
    <row r="12" spans="1:17" ht="9.75" customHeight="1" x14ac:dyDescent="0.25">
      <c r="A12" s="32"/>
      <c r="B12" s="32"/>
      <c r="C12" s="32"/>
      <c r="D12" s="32"/>
      <c r="E12" s="32"/>
      <c r="F12" s="32"/>
      <c r="G12" s="32"/>
      <c r="H12" s="32"/>
      <c r="I12" s="32"/>
      <c r="J12" s="32"/>
      <c r="K12" s="32"/>
      <c r="L12" s="32"/>
    </row>
    <row r="13" spans="1:17" ht="14.25" customHeight="1" x14ac:dyDescent="0.25">
      <c r="C13" s="633" t="s">
        <v>765</v>
      </c>
      <c r="F13" s="136" t="str">
        <f>IF(H13="x","","x")</f>
        <v/>
      </c>
      <c r="G13" s="593" t="s">
        <v>768</v>
      </c>
      <c r="H13" s="136" t="s">
        <v>275</v>
      </c>
      <c r="I13" s="593" t="s">
        <v>766</v>
      </c>
      <c r="J13" s="10"/>
      <c r="K13" s="10"/>
      <c r="L13" s="10"/>
    </row>
    <row r="14" spans="1:17" ht="12.75" customHeight="1" x14ac:dyDescent="0.25">
      <c r="A14" s="814" t="s">
        <v>767</v>
      </c>
      <c r="B14" s="817"/>
      <c r="C14" s="817"/>
      <c r="D14" s="817"/>
      <c r="E14" s="817"/>
      <c r="F14" s="817"/>
      <c r="G14" s="817"/>
      <c r="H14" s="817"/>
      <c r="I14" s="817"/>
      <c r="J14" s="817"/>
      <c r="K14" s="817"/>
      <c r="L14" s="817"/>
      <c r="M14" s="176"/>
    </row>
    <row r="15" spans="1:17" ht="5.25" customHeight="1" x14ac:dyDescent="0.25"/>
    <row r="16" spans="1:17" ht="6" customHeight="1" x14ac:dyDescent="0.25">
      <c r="A16" s="833" t="s">
        <v>166</v>
      </c>
      <c r="B16" s="80"/>
      <c r="C16" s="80"/>
      <c r="D16" s="80"/>
      <c r="E16" s="80"/>
      <c r="F16" s="80"/>
      <c r="G16" s="81"/>
      <c r="H16" s="81"/>
      <c r="I16" s="81"/>
      <c r="J16" s="81"/>
      <c r="K16" s="81"/>
      <c r="L16" s="75"/>
    </row>
    <row r="17" spans="1:12" ht="15.75" x14ac:dyDescent="0.25">
      <c r="A17" s="834"/>
      <c r="B17" s="180">
        <v>1</v>
      </c>
      <c r="C17" s="141" t="s">
        <v>167</v>
      </c>
      <c r="D17" s="161"/>
      <c r="E17" s="141"/>
      <c r="F17" s="141"/>
      <c r="G17" s="142"/>
      <c r="H17" s="82"/>
      <c r="I17" s="154"/>
      <c r="J17" s="154"/>
      <c r="K17" s="154"/>
      <c r="L17" s="76"/>
    </row>
    <row r="18" spans="1:12" ht="12" customHeight="1" x14ac:dyDescent="0.2">
      <c r="A18" s="834"/>
      <c r="B18" s="178"/>
      <c r="C18" s="651" t="s">
        <v>122</v>
      </c>
      <c r="D18" s="458" t="s">
        <v>668</v>
      </c>
      <c r="E18" s="458"/>
      <c r="F18" s="458"/>
      <c r="G18" s="458"/>
      <c r="H18" s="175"/>
      <c r="I18" s="457">
        <v>0</v>
      </c>
      <c r="J18" s="154"/>
      <c r="K18" s="154"/>
      <c r="L18" s="76"/>
    </row>
    <row r="19" spans="1:12" ht="12" customHeight="1" x14ac:dyDescent="0.2">
      <c r="A19" s="834"/>
      <c r="B19" s="143"/>
      <c r="C19" s="460" t="s">
        <v>123</v>
      </c>
      <c r="D19" s="458" t="s">
        <v>669</v>
      </c>
      <c r="E19" s="458"/>
      <c r="F19" s="458"/>
      <c r="G19" s="458"/>
      <c r="H19" s="175"/>
      <c r="I19" s="456"/>
      <c r="J19" s="154"/>
      <c r="K19" s="154"/>
      <c r="L19" s="76"/>
    </row>
    <row r="20" spans="1:12" ht="12" customHeight="1" x14ac:dyDescent="0.2">
      <c r="A20" s="834"/>
      <c r="B20" s="143"/>
      <c r="C20" s="460" t="s">
        <v>124</v>
      </c>
      <c r="D20" s="458" t="s">
        <v>670</v>
      </c>
      <c r="E20" s="458"/>
      <c r="F20" s="458"/>
      <c r="G20" s="458"/>
      <c r="H20" s="175"/>
      <c r="I20" s="456"/>
      <c r="J20" s="154"/>
      <c r="K20" s="154"/>
      <c r="L20" s="76"/>
    </row>
    <row r="21" spans="1:12" ht="12" customHeight="1" x14ac:dyDescent="0.2">
      <c r="A21" s="834"/>
      <c r="B21" s="143"/>
      <c r="C21" s="460" t="s">
        <v>125</v>
      </c>
      <c r="D21" s="458" t="s">
        <v>671</v>
      </c>
      <c r="E21" s="458"/>
      <c r="F21" s="458"/>
      <c r="G21" s="458"/>
      <c r="H21" s="175"/>
      <c r="I21" s="456"/>
      <c r="J21" s="154"/>
      <c r="K21" s="154"/>
      <c r="L21" s="76"/>
    </row>
    <row r="22" spans="1:12" ht="12" customHeight="1" x14ac:dyDescent="0.2">
      <c r="A22" s="834"/>
      <c r="B22" s="143"/>
      <c r="C22" s="460" t="s">
        <v>126</v>
      </c>
      <c r="D22" s="458" t="s">
        <v>672</v>
      </c>
      <c r="E22" s="458"/>
      <c r="F22" s="458"/>
      <c r="G22" s="458"/>
      <c r="H22" s="175"/>
      <c r="I22" s="456"/>
      <c r="J22" s="154"/>
      <c r="K22" s="154"/>
      <c r="L22" s="76"/>
    </row>
    <row r="23" spans="1:12" ht="17.25" customHeight="1" x14ac:dyDescent="0.25">
      <c r="A23" s="834"/>
      <c r="B23" s="292">
        <v>2</v>
      </c>
      <c r="C23" s="659" t="s">
        <v>17</v>
      </c>
      <c r="D23" s="160"/>
      <c r="E23" s="293"/>
      <c r="F23" s="293"/>
      <c r="G23" s="147"/>
      <c r="H23" s="83"/>
      <c r="I23" s="147"/>
      <c r="J23" s="155"/>
      <c r="K23" s="451">
        <f>SUM(I18:I22)</f>
        <v>0</v>
      </c>
      <c r="L23" s="76"/>
    </row>
    <row r="24" spans="1:12" ht="8.25" customHeight="1" x14ac:dyDescent="0.25">
      <c r="A24" s="834"/>
      <c r="B24" s="148"/>
      <c r="C24" s="648"/>
      <c r="D24" s="50"/>
      <c r="E24" s="149"/>
      <c r="F24" s="149"/>
      <c r="G24" s="46"/>
      <c r="H24" s="84"/>
      <c r="I24" s="46"/>
      <c r="J24" s="46"/>
      <c r="K24" s="649"/>
      <c r="L24" s="76"/>
    </row>
    <row r="25" spans="1:12" ht="15.75" customHeight="1" x14ac:dyDescent="0.2">
      <c r="A25" s="834"/>
      <c r="B25" s="296">
        <v>3</v>
      </c>
      <c r="C25" s="295" t="s">
        <v>168</v>
      </c>
      <c r="D25" s="161"/>
      <c r="E25" s="295"/>
      <c r="F25" s="295"/>
      <c r="G25" s="150"/>
      <c r="H25" s="85"/>
      <c r="I25" s="157"/>
      <c r="J25" s="157"/>
      <c r="K25" s="50"/>
      <c r="L25" s="19"/>
    </row>
    <row r="26" spans="1:12" ht="12" customHeight="1" x14ac:dyDescent="0.25">
      <c r="A26" s="834"/>
      <c r="B26" s="297"/>
      <c r="C26" s="298" t="s">
        <v>122</v>
      </c>
      <c r="D26" s="458" t="s">
        <v>710</v>
      </c>
      <c r="E26" s="299"/>
      <c r="F26" s="299"/>
      <c r="G26" s="462"/>
      <c r="H26" s="175"/>
      <c r="I26" s="456"/>
      <c r="J26" s="50"/>
      <c r="K26" s="50"/>
      <c r="L26" s="19"/>
    </row>
    <row r="27" spans="1:12" ht="12" customHeight="1" x14ac:dyDescent="0.25">
      <c r="A27" s="834"/>
      <c r="B27" s="300"/>
      <c r="C27" s="301" t="s">
        <v>123</v>
      </c>
      <c r="D27" s="458" t="s">
        <v>711</v>
      </c>
      <c r="E27" s="299"/>
      <c r="F27" s="299"/>
      <c r="G27" s="462"/>
      <c r="H27" s="175"/>
      <c r="I27" s="456"/>
      <c r="J27" s="50"/>
      <c r="K27" s="50"/>
      <c r="L27" s="19"/>
    </row>
    <row r="28" spans="1:12" ht="12" customHeight="1" x14ac:dyDescent="0.25">
      <c r="A28" s="834"/>
      <c r="B28" s="300"/>
      <c r="C28" s="301" t="s">
        <v>124</v>
      </c>
      <c r="D28" s="458" t="s">
        <v>712</v>
      </c>
      <c r="E28" s="299"/>
      <c r="F28" s="299"/>
      <c r="G28" s="462"/>
      <c r="H28" s="175"/>
      <c r="I28" s="456"/>
      <c r="J28" s="50"/>
      <c r="K28" s="50"/>
      <c r="L28" s="19"/>
    </row>
    <row r="29" spans="1:12" ht="15.75" customHeight="1" x14ac:dyDescent="0.25">
      <c r="A29" s="834"/>
      <c r="B29" s="292">
        <v>4</v>
      </c>
      <c r="C29" s="659" t="s">
        <v>681</v>
      </c>
      <c r="D29" s="160"/>
      <c r="E29" s="293"/>
      <c r="F29" s="293"/>
      <c r="G29" s="299"/>
      <c r="H29" s="86"/>
      <c r="I29" s="158"/>
      <c r="J29" s="159"/>
      <c r="K29" s="655">
        <f>SUM(I26:I28)</f>
        <v>0</v>
      </c>
      <c r="L29" s="19"/>
    </row>
    <row r="30" spans="1:12" ht="8.25" customHeight="1" x14ac:dyDescent="0.2">
      <c r="A30" s="834"/>
      <c r="B30" s="148"/>
      <c r="C30" s="648"/>
      <c r="D30" s="50"/>
      <c r="E30" s="149"/>
      <c r="F30" s="149"/>
      <c r="G30" s="652"/>
      <c r="H30" s="653"/>
      <c r="I30" s="654"/>
      <c r="J30" s="50"/>
      <c r="K30" s="656"/>
      <c r="L30" s="19"/>
    </row>
    <row r="31" spans="1:12" ht="8.25" customHeight="1" x14ac:dyDescent="0.25">
      <c r="A31" s="835"/>
      <c r="B31" s="870"/>
      <c r="C31" s="870"/>
      <c r="D31" s="870"/>
      <c r="E31" s="870"/>
      <c r="F31" s="870"/>
      <c r="G31" s="870"/>
      <c r="H31" s="870"/>
      <c r="I31" s="870"/>
      <c r="J31" s="870"/>
      <c r="K31" s="870"/>
      <c r="L31" s="24"/>
    </row>
    <row r="32" spans="1:12" ht="15" customHeight="1" x14ac:dyDescent="0.25">
      <c r="A32" s="132"/>
      <c r="B32" s="133"/>
      <c r="C32" s="133"/>
      <c r="D32" s="133"/>
      <c r="E32" s="133"/>
      <c r="F32" s="133"/>
      <c r="G32" s="133"/>
      <c r="H32" s="133"/>
      <c r="I32" s="133"/>
      <c r="J32" s="133"/>
      <c r="K32" s="133"/>
      <c r="L32" s="3"/>
    </row>
    <row r="33" spans="1:12" x14ac:dyDescent="0.25">
      <c r="A33" t="s">
        <v>819</v>
      </c>
      <c r="D33" s="74"/>
      <c r="E33" s="74"/>
      <c r="F33" s="74"/>
      <c r="G33" s="74"/>
      <c r="H33" s="74"/>
      <c r="I33" s="74"/>
      <c r="J33" s="74"/>
      <c r="K33" s="74"/>
      <c r="L33" s="74"/>
    </row>
    <row r="34" spans="1:12" ht="16.5" x14ac:dyDescent="0.25">
      <c r="A34" s="610" t="s">
        <v>846</v>
      </c>
    </row>
    <row r="35" spans="1:12" ht="16.5" x14ac:dyDescent="0.25">
      <c r="A35" s="610" t="s">
        <v>735</v>
      </c>
    </row>
    <row r="36" spans="1:12" x14ac:dyDescent="0.25">
      <c r="A36" t="s">
        <v>616</v>
      </c>
    </row>
    <row r="37" spans="1:12" ht="16.5" x14ac:dyDescent="0.25">
      <c r="A37" s="610" t="s">
        <v>736</v>
      </c>
    </row>
  </sheetData>
  <sheetProtection algorithmName="SHA-512" hashValue="RU9FDh6xQJLaxtKHpPIfYiFeSGfEus5f/SzJ84qDcOAy+25WHR75KStBz3qWSRfBZodMmnQNoaQfWAZYh1LVCQ==" saltValue="4204jcGboGMw2aklDn3Bmw==" spinCount="100000" sheet="1" selectLockedCells="1"/>
  <mergeCells count="16">
    <mergeCell ref="A3:K3"/>
    <mergeCell ref="A16:A31"/>
    <mergeCell ref="A1:L1"/>
    <mergeCell ref="A9:J9"/>
    <mergeCell ref="K9:L9"/>
    <mergeCell ref="A8:J8"/>
    <mergeCell ref="K8:L8"/>
    <mergeCell ref="A10:L10"/>
    <mergeCell ref="B31:K31"/>
    <mergeCell ref="A6:J6"/>
    <mergeCell ref="A5:J5"/>
    <mergeCell ref="A14:L14"/>
    <mergeCell ref="A11:L11"/>
    <mergeCell ref="K6:L6"/>
    <mergeCell ref="A7:L7"/>
    <mergeCell ref="K5:L5"/>
  </mergeCells>
  <phoneticPr fontId="0" type="noConversion"/>
  <printOptions horizontalCentered="1"/>
  <pageMargins left="0.4" right="0.4" top="0.8" bottom="0.8" header="0.5" footer="0.5"/>
  <pageSetup scale="81" orientation="portrait" horizontalDpi="4294967294" verticalDpi="4294967294" r:id="rId1"/>
  <headerFooter alignWithMargins="0">
    <oddFooter>&amp;LFormulario VAE-009-A  Rev. 2010-08
&amp;C&amp;D, &amp;T&amp;RF.E. #9 Suplem  1 de 2</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33">
    <pageSetUpPr fitToPage="1"/>
  </sheetPr>
  <dimension ref="A1:M23"/>
  <sheetViews>
    <sheetView showGridLines="0" topLeftCell="A19" zoomScale="135" zoomScaleNormal="135" workbookViewId="0">
      <selection activeCell="B17" sqref="B17:M17"/>
    </sheetView>
  </sheetViews>
  <sheetFormatPr defaultRowHeight="15" x14ac:dyDescent="0.25"/>
  <cols>
    <col min="1" max="1" width="2.5703125" customWidth="1"/>
    <col min="2" max="2" width="2.7109375" customWidth="1"/>
    <col min="3" max="3" width="12.5703125" customWidth="1"/>
    <col min="4" max="4" width="2.85546875" customWidth="1"/>
    <col min="5" max="5" width="2.7109375" customWidth="1"/>
    <col min="6" max="6" width="21.140625" customWidth="1"/>
    <col min="8" max="8" width="3.7109375" customWidth="1"/>
    <col min="9" max="9" width="19.5703125" customWidth="1"/>
    <col min="10" max="10" width="2.7109375" customWidth="1"/>
    <col min="11" max="11" width="13.42578125" customWidth="1"/>
    <col min="12" max="12" width="16.140625" customWidth="1"/>
    <col min="13" max="13" width="1.140625" customWidth="1"/>
  </cols>
  <sheetData>
    <row r="1" spans="1:13" ht="18" customHeight="1" x14ac:dyDescent="0.25">
      <c r="A1" s="805" t="s">
        <v>273</v>
      </c>
      <c r="B1" s="805"/>
      <c r="C1" s="805"/>
      <c r="D1" s="805"/>
      <c r="E1" s="805"/>
      <c r="F1" s="805"/>
      <c r="G1" s="805"/>
      <c r="H1" s="805"/>
      <c r="I1" s="805"/>
      <c r="J1" s="805"/>
      <c r="K1" s="805"/>
      <c r="L1" s="805"/>
      <c r="M1" s="805"/>
    </row>
    <row r="2" spans="1:13" ht="16.5" customHeight="1" x14ac:dyDescent="0.25">
      <c r="B2" s="137"/>
      <c r="C2" s="134"/>
      <c r="E2" s="672" t="s">
        <v>684</v>
      </c>
      <c r="F2" s="672"/>
      <c r="H2" s="135"/>
      <c r="L2" s="431">
        <f>'1 FO-Ingresos'!L2</f>
        <v>2022</v>
      </c>
    </row>
    <row r="3" spans="1:13" ht="9.9499999999999993" customHeight="1" x14ac:dyDescent="0.25">
      <c r="A3" s="814" t="s">
        <v>844</v>
      </c>
      <c r="B3" s="814"/>
      <c r="C3" s="814"/>
      <c r="D3" s="814"/>
      <c r="E3" s="814"/>
      <c r="F3" s="814"/>
      <c r="G3" s="814"/>
      <c r="H3" s="814"/>
      <c r="I3" s="814"/>
      <c r="J3" s="814"/>
      <c r="K3" s="814"/>
      <c r="L3" s="814"/>
      <c r="M3" s="814"/>
    </row>
    <row r="4" spans="1:13" ht="12.75" customHeight="1" x14ac:dyDescent="0.25">
      <c r="B4" s="636"/>
      <c r="C4" s="687"/>
      <c r="D4" s="687"/>
      <c r="E4" s="687"/>
      <c r="F4" s="687"/>
      <c r="G4" s="687"/>
      <c r="H4" s="687"/>
      <c r="I4" s="687"/>
      <c r="J4" s="687"/>
      <c r="K4" s="689" t="str">
        <f>'1 FO-Ingresos'!K4</f>
        <v/>
      </c>
      <c r="L4" s="455" t="s">
        <v>282</v>
      </c>
    </row>
    <row r="5" spans="1:13" ht="25.5" customHeight="1" x14ac:dyDescent="0.25">
      <c r="A5" s="893" t="str">
        <f>'1 FO-Ingresos'!A5:H5</f>
        <v>Parroquia X</v>
      </c>
      <c r="B5" s="896"/>
      <c r="C5" s="896"/>
      <c r="D5" s="896"/>
      <c r="E5" s="896"/>
      <c r="F5" s="896"/>
      <c r="G5" s="896"/>
      <c r="H5" s="896"/>
      <c r="I5" s="896"/>
      <c r="J5" s="897"/>
      <c r="K5" s="893">
        <f>'1 FO-Ingresos'!K5</f>
        <v>999</v>
      </c>
      <c r="L5" s="894"/>
      <c r="M5" s="895"/>
    </row>
    <row r="6" spans="1:13" ht="11.25" customHeight="1" x14ac:dyDescent="0.25">
      <c r="A6" s="792" t="s">
        <v>106</v>
      </c>
      <c r="B6" s="793"/>
      <c r="C6" s="793"/>
      <c r="D6" s="793"/>
      <c r="E6" s="793"/>
      <c r="F6" s="793"/>
      <c r="G6" s="793"/>
      <c r="H6" s="793"/>
      <c r="I6" s="793"/>
      <c r="J6" s="794"/>
      <c r="K6" s="898" t="s">
        <v>78</v>
      </c>
      <c r="L6" s="899"/>
      <c r="M6" s="900"/>
    </row>
    <row r="7" spans="1:13" ht="28.5" customHeight="1" x14ac:dyDescent="0.25">
      <c r="A7" s="853" t="s">
        <v>171</v>
      </c>
      <c r="B7" s="853"/>
      <c r="C7" s="853"/>
      <c r="D7" s="853"/>
      <c r="E7" s="853"/>
      <c r="F7" s="853"/>
      <c r="G7" s="853"/>
      <c r="H7" s="853"/>
      <c r="I7" s="853"/>
      <c r="J7" s="853"/>
      <c r="K7" s="853"/>
      <c r="L7" s="853"/>
      <c r="M7" s="853"/>
    </row>
    <row r="8" spans="1:13" ht="20.25" customHeight="1" x14ac:dyDescent="0.25">
      <c r="A8" s="893" t="str">
        <f>IF('5 FE#9-Adic,Erog'!A8:J8="","",'5 FE#9-Adic,Erog'!A8:J8)</f>
        <v>F E #9 -</v>
      </c>
      <c r="B8" s="896"/>
      <c r="C8" s="896"/>
      <c r="D8" s="896"/>
      <c r="E8" s="896"/>
      <c r="F8" s="896"/>
      <c r="G8" s="896"/>
      <c r="H8" s="896"/>
      <c r="I8" s="896"/>
      <c r="J8" s="896"/>
      <c r="K8" s="897"/>
      <c r="L8" s="840" t="str">
        <f>IF('5 FE#9-Adic,Erog'!K8="","",'5 FE#9-Adic,Erog'!K8)</f>
        <v>C</v>
      </c>
      <c r="M8" s="842"/>
    </row>
    <row r="9" spans="1:13" ht="23.25" customHeight="1" x14ac:dyDescent="0.25">
      <c r="A9" s="865" t="s">
        <v>44</v>
      </c>
      <c r="B9" s="866"/>
      <c r="C9" s="866"/>
      <c r="D9" s="866"/>
      <c r="E9" s="866"/>
      <c r="F9" s="866"/>
      <c r="G9" s="866"/>
      <c r="H9" s="866"/>
      <c r="I9" s="866"/>
      <c r="J9" s="866"/>
      <c r="K9" s="867"/>
      <c r="L9" s="856" t="s">
        <v>46</v>
      </c>
      <c r="M9" s="857"/>
    </row>
    <row r="10" spans="1:13" ht="43.5" customHeight="1" x14ac:dyDescent="0.25">
      <c r="A10" s="871" t="str">
        <f>IF('5 FE#9-Adic,Erog'!A10:L10="","",'5 FE#9-Adic,Erog'!A10:L10)</f>
        <v/>
      </c>
      <c r="B10" s="872"/>
      <c r="C10" s="872"/>
      <c r="D10" s="872"/>
      <c r="E10" s="872"/>
      <c r="F10" s="872"/>
      <c r="G10" s="872"/>
      <c r="H10" s="872"/>
      <c r="I10" s="872"/>
      <c r="J10" s="872"/>
      <c r="K10" s="872"/>
      <c r="L10" s="872"/>
      <c r="M10" s="873"/>
    </row>
    <row r="11" spans="1:13" ht="12.75" customHeight="1" x14ac:dyDescent="0.25">
      <c r="A11" s="875" t="s">
        <v>45</v>
      </c>
      <c r="B11" s="876"/>
      <c r="C11" s="876"/>
      <c r="D11" s="876"/>
      <c r="E11" s="876"/>
      <c r="F11" s="876"/>
      <c r="G11" s="876"/>
      <c r="H11" s="876"/>
      <c r="I11" s="876"/>
      <c r="J11" s="876"/>
      <c r="K11" s="876"/>
      <c r="L11" s="876"/>
      <c r="M11" s="877"/>
    </row>
    <row r="12" spans="1:13" ht="9.75" customHeight="1" x14ac:dyDescent="0.25">
      <c r="A12" s="32"/>
      <c r="B12" s="32"/>
      <c r="C12" s="32"/>
      <c r="D12" s="32"/>
      <c r="E12" s="32"/>
      <c r="F12" s="32"/>
      <c r="G12" s="32"/>
      <c r="H12" s="32"/>
      <c r="I12" s="32"/>
      <c r="J12" s="32"/>
      <c r="K12" s="32"/>
      <c r="L12" s="32"/>
      <c r="M12" s="32"/>
    </row>
    <row r="13" spans="1:13" ht="14.25" customHeight="1" x14ac:dyDescent="0.25">
      <c r="B13" s="633" t="s">
        <v>765</v>
      </c>
      <c r="E13" s="136" t="str">
        <f>IF('5 FE#9-Adic,Erog'!F13="x","x","")</f>
        <v/>
      </c>
      <c r="F13" s="593" t="s">
        <v>768</v>
      </c>
      <c r="G13" s="10"/>
      <c r="J13" s="136" t="str">
        <f>IF('5 FE#9-Adic,Erog'!H13="x","x","")</f>
        <v>x</v>
      </c>
      <c r="K13" s="593" t="s">
        <v>766</v>
      </c>
      <c r="L13" s="10"/>
      <c r="M13" s="10"/>
    </row>
    <row r="14" spans="1:13" ht="12.75" customHeight="1" x14ac:dyDescent="0.25">
      <c r="A14" s="814" t="s">
        <v>767</v>
      </c>
      <c r="B14" s="817"/>
      <c r="C14" s="817"/>
      <c r="D14" s="817"/>
      <c r="E14" s="817"/>
      <c r="F14" s="817"/>
      <c r="G14" s="817"/>
      <c r="H14" s="817"/>
      <c r="I14" s="817"/>
      <c r="J14" s="817"/>
      <c r="K14" s="817"/>
      <c r="L14" s="817"/>
      <c r="M14" s="817"/>
    </row>
    <row r="15" spans="1:13" ht="6.75" customHeight="1" x14ac:dyDescent="0.25"/>
    <row r="16" spans="1:13" ht="15" customHeight="1" x14ac:dyDescent="0.25">
      <c r="A16" s="886" t="s">
        <v>169</v>
      </c>
      <c r="B16" s="34">
        <v>1</v>
      </c>
      <c r="C16" s="844" t="s">
        <v>47</v>
      </c>
      <c r="D16" s="844"/>
      <c r="E16" s="844"/>
      <c r="F16" s="844"/>
      <c r="G16" s="844"/>
      <c r="H16" s="844"/>
      <c r="I16" s="844"/>
      <c r="J16" s="844"/>
      <c r="K16" s="844"/>
      <c r="L16" s="844"/>
      <c r="M16" s="845"/>
    </row>
    <row r="17" spans="1:13" ht="124.5" customHeight="1" x14ac:dyDescent="0.25">
      <c r="A17" s="887"/>
      <c r="B17" s="883"/>
      <c r="C17" s="884"/>
      <c r="D17" s="884"/>
      <c r="E17" s="884"/>
      <c r="F17" s="884"/>
      <c r="G17" s="884"/>
      <c r="H17" s="884"/>
      <c r="I17" s="884"/>
      <c r="J17" s="884"/>
      <c r="K17" s="884"/>
      <c r="L17" s="884"/>
      <c r="M17" s="885"/>
    </row>
    <row r="18" spans="1:13" ht="124.5" customHeight="1" x14ac:dyDescent="0.25">
      <c r="A18" s="887"/>
      <c r="B18" s="883"/>
      <c r="C18" s="884"/>
      <c r="D18" s="884"/>
      <c r="E18" s="884"/>
      <c r="F18" s="884"/>
      <c r="G18" s="884"/>
      <c r="H18" s="884"/>
      <c r="I18" s="884"/>
      <c r="J18" s="884"/>
      <c r="K18" s="884"/>
      <c r="L18" s="884"/>
      <c r="M18" s="885"/>
    </row>
    <row r="19" spans="1:13" ht="28.5" customHeight="1" x14ac:dyDescent="0.25">
      <c r="A19" s="887"/>
      <c r="B19" s="34">
        <v>2</v>
      </c>
      <c r="C19" s="844" t="s">
        <v>283</v>
      </c>
      <c r="D19" s="844"/>
      <c r="E19" s="844"/>
      <c r="F19" s="844"/>
      <c r="G19" s="844"/>
      <c r="H19" s="844"/>
      <c r="I19" s="844"/>
      <c r="J19" s="844"/>
      <c r="K19" s="844"/>
      <c r="L19" s="844"/>
      <c r="M19" s="845"/>
    </row>
    <row r="20" spans="1:13" ht="124.5" customHeight="1" x14ac:dyDescent="0.25">
      <c r="A20" s="887"/>
      <c r="B20" s="883"/>
      <c r="C20" s="884"/>
      <c r="D20" s="884"/>
      <c r="E20" s="884"/>
      <c r="F20" s="884"/>
      <c r="G20" s="884"/>
      <c r="H20" s="884"/>
      <c r="I20" s="884"/>
      <c r="J20" s="884"/>
      <c r="K20" s="884"/>
      <c r="L20" s="884"/>
      <c r="M20" s="885"/>
    </row>
    <row r="21" spans="1:13" ht="124.5" customHeight="1" x14ac:dyDescent="0.25">
      <c r="A21" s="888"/>
      <c r="B21" s="890"/>
      <c r="C21" s="891"/>
      <c r="D21" s="891"/>
      <c r="E21" s="891"/>
      <c r="F21" s="891"/>
      <c r="G21" s="891"/>
      <c r="H21" s="891"/>
      <c r="I21" s="891"/>
      <c r="J21" s="891"/>
      <c r="K21" s="891"/>
      <c r="L21" s="891"/>
      <c r="M21" s="892"/>
    </row>
    <row r="22" spans="1:13" ht="7.5" customHeight="1" x14ac:dyDescent="0.25"/>
    <row r="23" spans="1:13" x14ac:dyDescent="0.25">
      <c r="A23" s="881" t="s">
        <v>820</v>
      </c>
      <c r="B23" s="882"/>
      <c r="C23" s="882"/>
      <c r="D23" s="882"/>
      <c r="E23" s="882"/>
      <c r="F23" s="882"/>
      <c r="G23" s="882"/>
      <c r="H23" s="882"/>
      <c r="I23" s="882"/>
      <c r="J23" s="882"/>
      <c r="K23" s="882"/>
      <c r="L23" s="882"/>
      <c r="M23" s="882"/>
    </row>
  </sheetData>
  <sheetProtection algorithmName="SHA-512" hashValue="T0xObVpd8n5Yw0qrFoU1HFqN1K6TXL7lY9IsCdwf2i+/7cSenAXupnXwbacxrTy9hAJRp5KyFvifISXEykfAXA==" saltValue="ouvKzJDRll/pbCdh6RMCVw==" spinCount="100000" sheet="1" selectLockedCells="1"/>
  <mergeCells count="22">
    <mergeCell ref="A1:M1"/>
    <mergeCell ref="A9:K9"/>
    <mergeCell ref="L9:M9"/>
    <mergeCell ref="A7:M7"/>
    <mergeCell ref="K5:M5"/>
    <mergeCell ref="A5:J5"/>
    <mergeCell ref="A3:M3"/>
    <mergeCell ref="K6:M6"/>
    <mergeCell ref="L8:M8"/>
    <mergeCell ref="A8:K8"/>
    <mergeCell ref="A6:J6"/>
    <mergeCell ref="A10:M10"/>
    <mergeCell ref="A11:M11"/>
    <mergeCell ref="A14:M14"/>
    <mergeCell ref="A23:M23"/>
    <mergeCell ref="C19:M19"/>
    <mergeCell ref="B20:M20"/>
    <mergeCell ref="A16:A21"/>
    <mergeCell ref="B17:M17"/>
    <mergeCell ref="C16:M16"/>
    <mergeCell ref="B18:M18"/>
    <mergeCell ref="B21:M21"/>
  </mergeCells>
  <phoneticPr fontId="0" type="noConversion"/>
  <printOptions horizontalCentered="1"/>
  <pageMargins left="0.4" right="0.4" top="0.8" bottom="0.8" header="0.5" footer="0.5"/>
  <pageSetup scale="84" orientation="portrait" horizontalDpi="4294967294" verticalDpi="300" r:id="rId1"/>
  <headerFooter alignWithMargins="0">
    <oddFooter>&amp;LFormulario VAE-009-A  Rev. 2010-08
&amp;C&amp;D, &amp;T&amp;RF.E. #9 Suplem 2 de 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5">
    <pageSetUpPr fitToPage="1"/>
  </sheetPr>
  <dimension ref="A1:U53"/>
  <sheetViews>
    <sheetView showGridLines="0" topLeftCell="A19" zoomScale="135" zoomScaleNormal="135" workbookViewId="0">
      <selection activeCell="L12" sqref="L12"/>
    </sheetView>
  </sheetViews>
  <sheetFormatPr defaultRowHeight="15" x14ac:dyDescent="0.25"/>
  <cols>
    <col min="1" max="1" width="2.42578125" customWidth="1"/>
    <col min="2" max="2" width="2.140625" customWidth="1"/>
    <col min="3" max="3" width="2.7109375" customWidth="1"/>
    <col min="4" max="5" width="3.5703125" customWidth="1"/>
    <col min="6" max="6" width="2.7109375" customWidth="1"/>
    <col min="7" max="7" width="14.42578125" customWidth="1"/>
    <col min="8" max="9" width="2.7109375" customWidth="1"/>
    <col min="10" max="10" width="20.5703125" customWidth="1"/>
    <col min="11" max="11" width="2" customWidth="1"/>
    <col min="12" max="15" width="15.42578125" customWidth="1"/>
    <col min="16" max="16" width="19" customWidth="1"/>
    <col min="17" max="17" width="16.7109375" bestFit="1" customWidth="1"/>
  </cols>
  <sheetData>
    <row r="1" spans="1:21" ht="18" customHeight="1" x14ac:dyDescent="0.25">
      <c r="A1" s="805" t="s">
        <v>273</v>
      </c>
      <c r="B1" s="805"/>
      <c r="C1" s="805"/>
      <c r="D1" s="805"/>
      <c r="E1" s="805"/>
      <c r="F1" s="805"/>
      <c r="G1" s="805"/>
      <c r="H1" s="805"/>
      <c r="I1" s="805"/>
      <c r="J1" s="805"/>
      <c r="K1" s="805"/>
      <c r="L1" s="805"/>
      <c r="M1" s="805"/>
      <c r="N1" s="805"/>
      <c r="O1" s="805"/>
      <c r="P1" s="135"/>
      <c r="Q1" s="135"/>
      <c r="R1" s="135"/>
      <c r="S1" s="135"/>
      <c r="T1" s="135"/>
      <c r="U1" s="135"/>
    </row>
    <row r="2" spans="1:21" ht="16.5" customHeight="1" x14ac:dyDescent="0.25">
      <c r="F2" s="593"/>
      <c r="G2" s="672" t="s">
        <v>685</v>
      </c>
      <c r="H2" s="672"/>
      <c r="I2" s="593"/>
      <c r="J2" s="593"/>
      <c r="K2" s="593"/>
      <c r="L2" s="593"/>
      <c r="M2" s="593"/>
      <c r="N2" s="637"/>
      <c r="O2" s="431">
        <f>'1 FO-Ingresos'!L2</f>
        <v>2022</v>
      </c>
      <c r="S2" s="77"/>
    </row>
    <row r="3" spans="1:21" x14ac:dyDescent="0.25">
      <c r="A3" s="814" t="s">
        <v>844</v>
      </c>
      <c r="B3" s="814"/>
      <c r="C3" s="814"/>
      <c r="D3" s="814"/>
      <c r="E3" s="814"/>
      <c r="F3" s="814"/>
      <c r="G3" s="814"/>
      <c r="H3" s="814"/>
      <c r="I3" s="814"/>
      <c r="J3" s="814"/>
      <c r="K3" s="814"/>
      <c r="L3" s="814"/>
      <c r="M3" s="814"/>
      <c r="N3" s="814"/>
      <c r="O3" s="814"/>
    </row>
    <row r="4" spans="1:21" ht="9.9499999999999993" customHeight="1" x14ac:dyDescent="0.25">
      <c r="B4" s="688"/>
      <c r="C4" s="688"/>
      <c r="D4" s="688"/>
      <c r="E4" s="688"/>
      <c r="F4" s="688"/>
      <c r="G4" s="688"/>
      <c r="H4" s="688"/>
      <c r="I4" s="688"/>
      <c r="J4" s="688"/>
      <c r="K4" s="688"/>
      <c r="L4" s="688"/>
      <c r="M4" s="688"/>
      <c r="N4" s="689" t="str">
        <f>'1 FO-Ingresos'!K4</f>
        <v/>
      </c>
      <c r="O4" s="688"/>
    </row>
    <row r="5" spans="1:21" ht="26.25" customHeight="1" x14ac:dyDescent="0.25">
      <c r="A5" s="839" t="str">
        <f>'1 FO-Ingresos'!A5:H5</f>
        <v>Parroquia X</v>
      </c>
      <c r="B5" s="896"/>
      <c r="C5" s="896"/>
      <c r="D5" s="896"/>
      <c r="E5" s="896"/>
      <c r="F5" s="896"/>
      <c r="G5" s="896"/>
      <c r="H5" s="896"/>
      <c r="I5" s="896"/>
      <c r="J5" s="896"/>
      <c r="K5" s="896"/>
      <c r="L5" s="896"/>
      <c r="M5" s="897"/>
      <c r="N5" s="914">
        <f>'1 FO-Ingresos'!K5</f>
        <v>999</v>
      </c>
      <c r="O5" s="914"/>
    </row>
    <row r="6" spans="1:21" ht="11.25" customHeight="1" x14ac:dyDescent="0.25">
      <c r="A6" s="831" t="s">
        <v>106</v>
      </c>
      <c r="B6" s="831"/>
      <c r="C6" s="831"/>
      <c r="D6" s="831"/>
      <c r="E6" s="831"/>
      <c r="F6" s="831"/>
      <c r="G6" s="831"/>
      <c r="H6" s="831"/>
      <c r="I6" s="831"/>
      <c r="J6" s="831"/>
      <c r="K6" s="831"/>
      <c r="L6" s="831"/>
      <c r="M6" s="831"/>
      <c r="N6" s="916" t="s">
        <v>78</v>
      </c>
      <c r="O6" s="916"/>
    </row>
    <row r="7" spans="1:21" ht="41.25" customHeight="1" x14ac:dyDescent="0.25">
      <c r="A7" s="913" t="s">
        <v>309</v>
      </c>
      <c r="B7" s="913"/>
      <c r="C7" s="913"/>
      <c r="D7" s="913"/>
      <c r="E7" s="913"/>
      <c r="F7" s="913"/>
      <c r="G7" s="913"/>
      <c r="H7" s="913"/>
      <c r="I7" s="913"/>
      <c r="J7" s="913"/>
      <c r="K7" s="913"/>
      <c r="L7" s="913"/>
      <c r="M7" s="913"/>
      <c r="N7" s="913"/>
      <c r="O7" s="913"/>
    </row>
    <row r="8" spans="1:21" ht="12.75" customHeight="1" x14ac:dyDescent="0.25">
      <c r="K8" s="221"/>
      <c r="L8" s="223" t="s">
        <v>147</v>
      </c>
      <c r="M8" s="223" t="s">
        <v>148</v>
      </c>
      <c r="N8" s="223" t="s">
        <v>149</v>
      </c>
      <c r="O8" s="223" t="s">
        <v>150</v>
      </c>
    </row>
    <row r="9" spans="1:21" ht="38.25" x14ac:dyDescent="0.25">
      <c r="A9" s="886" t="s">
        <v>174</v>
      </c>
      <c r="B9" s="41"/>
      <c r="C9" s="41"/>
      <c r="D9" s="41"/>
      <c r="E9" s="41"/>
      <c r="F9" s="41"/>
      <c r="G9" s="41"/>
      <c r="H9" s="41"/>
      <c r="I9" s="41"/>
      <c r="J9" s="41"/>
      <c r="K9" s="224"/>
      <c r="L9" s="57" t="s">
        <v>760</v>
      </c>
      <c r="M9" s="184" t="s">
        <v>172</v>
      </c>
      <c r="N9" s="184" t="s">
        <v>173</v>
      </c>
      <c r="O9" s="57" t="s">
        <v>761</v>
      </c>
    </row>
    <row r="10" spans="1:21" x14ac:dyDescent="0.25">
      <c r="A10" s="887"/>
      <c r="K10" s="8"/>
      <c r="L10" s="225"/>
      <c r="M10" s="226" t="s">
        <v>151</v>
      </c>
      <c r="N10" s="226" t="s">
        <v>152</v>
      </c>
      <c r="O10" s="226" t="s">
        <v>153</v>
      </c>
    </row>
    <row r="11" spans="1:21" s="11" customFormat="1" ht="13.5" customHeight="1" x14ac:dyDescent="0.25">
      <c r="A11" s="887"/>
      <c r="B11" s="227">
        <v>1</v>
      </c>
      <c r="C11" s="228" t="s">
        <v>48</v>
      </c>
      <c r="D11" s="141"/>
      <c r="E11" s="141"/>
      <c r="F11" s="141"/>
      <c r="G11" s="141"/>
      <c r="H11" s="141"/>
      <c r="I11" s="141"/>
      <c r="J11" s="141"/>
      <c r="K11" s="229"/>
      <c r="L11" s="230"/>
      <c r="M11" s="231"/>
      <c r="N11" s="232"/>
      <c r="O11" s="233"/>
    </row>
    <row r="12" spans="1:21" ht="13.5" customHeight="1" x14ac:dyDescent="0.25">
      <c r="A12" s="887"/>
      <c r="B12" s="234"/>
      <c r="C12" s="234" t="s">
        <v>122</v>
      </c>
      <c r="D12" s="917" t="s">
        <v>108</v>
      </c>
      <c r="E12" s="917"/>
      <c r="F12" s="917"/>
      <c r="G12" s="917"/>
      <c r="H12" s="917"/>
      <c r="I12" s="917"/>
      <c r="J12" s="917"/>
      <c r="K12" s="235"/>
      <c r="L12" s="478"/>
      <c r="M12" s="463"/>
      <c r="N12" s="463"/>
      <c r="O12" s="464">
        <f t="shared" ref="O12:O23" si="0">L12+M12-N12</f>
        <v>0</v>
      </c>
    </row>
    <row r="13" spans="1:21" ht="13.5" customHeight="1" x14ac:dyDescent="0.25">
      <c r="A13" s="887"/>
      <c r="B13" s="236"/>
      <c r="C13" s="236" t="s">
        <v>123</v>
      </c>
      <c r="D13" s="904" t="s">
        <v>109</v>
      </c>
      <c r="E13" s="904"/>
      <c r="F13" s="904"/>
      <c r="G13" s="904"/>
      <c r="H13" s="904"/>
      <c r="I13" s="904"/>
      <c r="J13" s="904"/>
      <c r="K13" s="235"/>
      <c r="L13" s="465"/>
      <c r="M13" s="465"/>
      <c r="N13" s="463"/>
      <c r="O13" s="464">
        <f t="shared" si="0"/>
        <v>0</v>
      </c>
    </row>
    <row r="14" spans="1:21" ht="13.5" customHeight="1" x14ac:dyDescent="0.25">
      <c r="A14" s="887"/>
      <c r="B14" s="236"/>
      <c r="C14" s="236" t="s">
        <v>124</v>
      </c>
      <c r="D14" s="904" t="s">
        <v>110</v>
      </c>
      <c r="E14" s="904"/>
      <c r="F14" s="904"/>
      <c r="G14" s="904"/>
      <c r="H14" s="904"/>
      <c r="I14" s="904"/>
      <c r="J14" s="904"/>
      <c r="K14" s="235"/>
      <c r="L14" s="466"/>
      <c r="M14" s="551"/>
      <c r="N14" s="463"/>
      <c r="O14" s="464">
        <f t="shared" si="0"/>
        <v>0</v>
      </c>
    </row>
    <row r="15" spans="1:21" ht="13.5" customHeight="1" x14ac:dyDescent="0.25">
      <c r="A15" s="887"/>
      <c r="B15" s="236"/>
      <c r="C15" s="236" t="s">
        <v>125</v>
      </c>
      <c r="D15" s="904" t="s">
        <v>111</v>
      </c>
      <c r="E15" s="904"/>
      <c r="F15" s="904"/>
      <c r="G15" s="904"/>
      <c r="H15" s="904"/>
      <c r="I15" s="904"/>
      <c r="J15" s="904"/>
      <c r="K15" s="235"/>
      <c r="L15" s="466"/>
      <c r="M15" s="551"/>
      <c r="N15" s="463"/>
      <c r="O15" s="464">
        <f t="shared" si="0"/>
        <v>0</v>
      </c>
    </row>
    <row r="16" spans="1:21" ht="13.5" customHeight="1" x14ac:dyDescent="0.25">
      <c r="A16" s="887"/>
      <c r="B16" s="236"/>
      <c r="C16" s="236" t="s">
        <v>126</v>
      </c>
      <c r="D16" s="904" t="s">
        <v>222</v>
      </c>
      <c r="E16" s="904"/>
      <c r="F16" s="904"/>
      <c r="G16" s="904"/>
      <c r="H16" s="904"/>
      <c r="I16" s="904"/>
      <c r="J16" s="904"/>
      <c r="K16" s="235"/>
      <c r="L16" s="465"/>
      <c r="M16" s="552"/>
      <c r="N16" s="463"/>
      <c r="O16" s="464">
        <f t="shared" si="0"/>
        <v>0</v>
      </c>
    </row>
    <row r="17" spans="1:15" ht="13.5" customHeight="1" x14ac:dyDescent="0.25">
      <c r="A17" s="887"/>
      <c r="B17" s="236"/>
      <c r="C17" s="236" t="s">
        <v>127</v>
      </c>
      <c r="D17" s="904" t="s">
        <v>112</v>
      </c>
      <c r="E17" s="904"/>
      <c r="F17" s="904"/>
      <c r="G17" s="904"/>
      <c r="H17" s="904"/>
      <c r="I17" s="904"/>
      <c r="J17" s="904"/>
      <c r="K17" s="235"/>
      <c r="L17" s="465"/>
      <c r="M17" s="552"/>
      <c r="N17" s="463"/>
      <c r="O17" s="464">
        <f t="shared" si="0"/>
        <v>0</v>
      </c>
    </row>
    <row r="18" spans="1:15" ht="13.5" customHeight="1" x14ac:dyDescent="0.25">
      <c r="A18" s="887"/>
      <c r="B18" s="236"/>
      <c r="C18" s="236" t="s">
        <v>128</v>
      </c>
      <c r="D18" s="904" t="s">
        <v>113</v>
      </c>
      <c r="E18" s="904"/>
      <c r="F18" s="904"/>
      <c r="G18" s="904"/>
      <c r="H18" s="904"/>
      <c r="I18" s="904"/>
      <c r="J18" s="904"/>
      <c r="K18" s="235"/>
      <c r="L18" s="465"/>
      <c r="M18" s="552"/>
      <c r="N18" s="463"/>
      <c r="O18" s="464">
        <f t="shared" si="0"/>
        <v>0</v>
      </c>
    </row>
    <row r="19" spans="1:15" ht="13.5" customHeight="1" x14ac:dyDescent="0.25">
      <c r="A19" s="887"/>
      <c r="B19" s="236"/>
      <c r="C19" s="236" t="s">
        <v>129</v>
      </c>
      <c r="D19" s="904" t="s">
        <v>114</v>
      </c>
      <c r="E19" s="904"/>
      <c r="F19" s="904"/>
      <c r="G19" s="904"/>
      <c r="H19" s="904"/>
      <c r="I19" s="904"/>
      <c r="J19" s="904"/>
      <c r="K19" s="235"/>
      <c r="L19" s="467"/>
      <c r="M19" s="553"/>
      <c r="N19" s="468"/>
      <c r="O19" s="464">
        <f t="shared" si="0"/>
        <v>0</v>
      </c>
    </row>
    <row r="20" spans="1:15" ht="13.5" customHeight="1" x14ac:dyDescent="0.25">
      <c r="A20" s="887"/>
      <c r="B20" s="236"/>
      <c r="C20" s="236" t="s">
        <v>130</v>
      </c>
      <c r="D20" s="904" t="s">
        <v>115</v>
      </c>
      <c r="E20" s="904"/>
      <c r="F20" s="904"/>
      <c r="G20" s="904"/>
      <c r="H20" s="904"/>
      <c r="I20" s="904"/>
      <c r="J20" s="904"/>
      <c r="K20" s="235"/>
      <c r="L20" s="467"/>
      <c r="M20" s="553"/>
      <c r="N20" s="468"/>
      <c r="O20" s="464">
        <f t="shared" si="0"/>
        <v>0</v>
      </c>
    </row>
    <row r="21" spans="1:15" ht="13.5" customHeight="1" x14ac:dyDescent="0.25">
      <c r="A21" s="887"/>
      <c r="B21" s="236"/>
      <c r="C21" s="236" t="s">
        <v>131</v>
      </c>
      <c r="D21" s="906" t="s">
        <v>794</v>
      </c>
      <c r="E21" s="904"/>
      <c r="F21" s="904"/>
      <c r="G21" s="904"/>
      <c r="H21" s="904"/>
      <c r="I21" s="904"/>
      <c r="J21" s="904"/>
      <c r="K21" s="235"/>
      <c r="L21" s="465"/>
      <c r="M21" s="552"/>
      <c r="N21" s="468"/>
      <c r="O21" s="464">
        <f t="shared" si="0"/>
        <v>0</v>
      </c>
    </row>
    <row r="22" spans="1:15" ht="13.5" customHeight="1" x14ac:dyDescent="0.25">
      <c r="A22" s="887"/>
      <c r="B22" s="236"/>
      <c r="C22" s="236" t="s">
        <v>132</v>
      </c>
      <c r="D22" s="904" t="s">
        <v>116</v>
      </c>
      <c r="E22" s="904"/>
      <c r="F22" s="904"/>
      <c r="G22" s="904"/>
      <c r="H22" s="904"/>
      <c r="I22" s="904"/>
      <c r="J22" s="904"/>
      <c r="K22" s="235"/>
      <c r="L22" s="465"/>
      <c r="M22" s="552"/>
      <c r="N22" s="468"/>
      <c r="O22" s="464">
        <f t="shared" si="0"/>
        <v>0</v>
      </c>
    </row>
    <row r="23" spans="1:15" ht="13.5" customHeight="1" x14ac:dyDescent="0.25">
      <c r="A23" s="887"/>
      <c r="B23" s="236"/>
      <c r="C23" s="236" t="s">
        <v>133</v>
      </c>
      <c r="D23" s="908"/>
      <c r="E23" s="907"/>
      <c r="F23" s="907"/>
      <c r="G23" s="907"/>
      <c r="H23" s="907"/>
      <c r="I23" s="907"/>
      <c r="J23" s="907"/>
      <c r="K23" s="235"/>
      <c r="L23" s="465"/>
      <c r="M23" s="552"/>
      <c r="N23" s="469"/>
      <c r="O23" s="464">
        <f t="shared" si="0"/>
        <v>0</v>
      </c>
    </row>
    <row r="24" spans="1:15" ht="15" customHeight="1" x14ac:dyDescent="0.25">
      <c r="A24" s="887"/>
      <c r="B24" s="236">
        <v>2</v>
      </c>
      <c r="C24" s="237" t="s">
        <v>49</v>
      </c>
      <c r="D24" s="238"/>
      <c r="E24" s="239"/>
      <c r="F24" s="239"/>
      <c r="G24" s="239"/>
      <c r="H24" s="239"/>
      <c r="I24" s="239"/>
      <c r="J24" s="239"/>
      <c r="K24" s="240"/>
      <c r="L24" s="470">
        <f>SUM(L12:L23)</f>
        <v>0</v>
      </c>
      <c r="M24" s="470">
        <f>SUM(M12:M23)</f>
        <v>0</v>
      </c>
      <c r="N24" s="470">
        <f>SUM(N12:N23)</f>
        <v>0</v>
      </c>
      <c r="O24" s="470">
        <f>SUM(O12:O23)</f>
        <v>0</v>
      </c>
    </row>
    <row r="25" spans="1:15" s="11" customFormat="1" ht="20.25" customHeight="1" x14ac:dyDescent="0.25">
      <c r="A25" s="887"/>
      <c r="B25" s="241">
        <v>3</v>
      </c>
      <c r="C25" s="644" t="s">
        <v>805</v>
      </c>
      <c r="D25" s="141"/>
      <c r="E25" s="141"/>
      <c r="F25" s="141"/>
      <c r="G25" s="141"/>
      <c r="H25" s="141"/>
      <c r="I25" s="141"/>
      <c r="J25" s="141"/>
      <c r="K25" s="229"/>
      <c r="L25" s="471"/>
      <c r="M25" s="472"/>
      <c r="N25" s="473"/>
      <c r="O25" s="474"/>
    </row>
    <row r="26" spans="1:15" ht="13.5" customHeight="1" x14ac:dyDescent="0.25">
      <c r="A26" s="887"/>
      <c r="B26" s="234"/>
      <c r="C26" s="234" t="s">
        <v>122</v>
      </c>
      <c r="D26" s="906" t="s">
        <v>33</v>
      </c>
      <c r="E26" s="904"/>
      <c r="F26" s="904"/>
      <c r="G26" s="904"/>
      <c r="H26" s="904"/>
      <c r="I26" s="904"/>
      <c r="J26" s="904"/>
      <c r="K26" s="235"/>
      <c r="L26" s="465"/>
      <c r="M26" s="465"/>
      <c r="N26" s="463"/>
      <c r="O26" s="464">
        <f t="shared" ref="O26:O35" si="1">L26+M26-N26</f>
        <v>0</v>
      </c>
    </row>
    <row r="27" spans="1:15" ht="13.5" customHeight="1" x14ac:dyDescent="0.25">
      <c r="A27" s="887"/>
      <c r="B27" s="236"/>
      <c r="C27" s="236" t="s">
        <v>123</v>
      </c>
      <c r="D27" s="906" t="s">
        <v>693</v>
      </c>
      <c r="E27" s="904"/>
      <c r="F27" s="904"/>
      <c r="G27" s="904"/>
      <c r="H27" s="904"/>
      <c r="I27" s="904"/>
      <c r="J27" s="904"/>
      <c r="K27" s="235"/>
      <c r="L27" s="465"/>
      <c r="M27" s="465"/>
      <c r="N27" s="463"/>
      <c r="O27" s="464">
        <f t="shared" si="1"/>
        <v>0</v>
      </c>
    </row>
    <row r="28" spans="1:15" ht="13.5" customHeight="1" x14ac:dyDescent="0.25">
      <c r="A28" s="887"/>
      <c r="B28" s="236"/>
      <c r="C28" s="236" t="s">
        <v>124</v>
      </c>
      <c r="D28" s="906" t="s">
        <v>673</v>
      </c>
      <c r="E28" s="904"/>
      <c r="F28" s="904"/>
      <c r="G28" s="904"/>
      <c r="H28" s="904"/>
      <c r="I28" s="904"/>
      <c r="J28" s="904"/>
      <c r="K28" s="235"/>
      <c r="L28" s="466"/>
      <c r="M28" s="466"/>
      <c r="N28" s="463"/>
      <c r="O28" s="464">
        <f t="shared" si="1"/>
        <v>0</v>
      </c>
    </row>
    <row r="29" spans="1:15" ht="13.5" customHeight="1" x14ac:dyDescent="0.25">
      <c r="A29" s="887"/>
      <c r="B29" s="236"/>
      <c r="C29" s="236" t="s">
        <v>125</v>
      </c>
      <c r="D29" s="907"/>
      <c r="E29" s="907"/>
      <c r="F29" s="907"/>
      <c r="G29" s="907"/>
      <c r="H29" s="907"/>
      <c r="I29" s="907"/>
      <c r="J29" s="907"/>
      <c r="K29" s="235"/>
      <c r="L29" s="466"/>
      <c r="M29" s="466"/>
      <c r="N29" s="463"/>
      <c r="O29" s="464">
        <f t="shared" si="1"/>
        <v>0</v>
      </c>
    </row>
    <row r="30" spans="1:15" ht="13.5" customHeight="1" x14ac:dyDescent="0.25">
      <c r="A30" s="887"/>
      <c r="B30" s="236"/>
      <c r="C30" s="236" t="s">
        <v>126</v>
      </c>
      <c r="D30" s="907"/>
      <c r="E30" s="907"/>
      <c r="F30" s="907"/>
      <c r="G30" s="907"/>
      <c r="H30" s="907"/>
      <c r="I30" s="907"/>
      <c r="J30" s="907"/>
      <c r="K30" s="235"/>
      <c r="L30" s="466"/>
      <c r="M30" s="466"/>
      <c r="N30" s="463"/>
      <c r="O30" s="464">
        <f t="shared" si="1"/>
        <v>0</v>
      </c>
    </row>
    <row r="31" spans="1:15" ht="13.5" customHeight="1" x14ac:dyDescent="0.25">
      <c r="A31" s="887"/>
      <c r="B31" s="236"/>
      <c r="C31" s="236" t="s">
        <v>127</v>
      </c>
      <c r="D31" s="907"/>
      <c r="E31" s="907"/>
      <c r="F31" s="907"/>
      <c r="G31" s="907"/>
      <c r="H31" s="907"/>
      <c r="I31" s="907"/>
      <c r="J31" s="907"/>
      <c r="K31" s="235"/>
      <c r="L31" s="466"/>
      <c r="M31" s="466"/>
      <c r="N31" s="463"/>
      <c r="O31" s="464">
        <f t="shared" si="1"/>
        <v>0</v>
      </c>
    </row>
    <row r="32" spans="1:15" ht="13.5" customHeight="1" x14ac:dyDescent="0.25">
      <c r="A32" s="887"/>
      <c r="B32" s="236"/>
      <c r="C32" s="236" t="s">
        <v>128</v>
      </c>
      <c r="D32" s="907"/>
      <c r="E32" s="907"/>
      <c r="F32" s="907"/>
      <c r="G32" s="907"/>
      <c r="H32" s="907"/>
      <c r="I32" s="907"/>
      <c r="J32" s="907"/>
      <c r="K32" s="235"/>
      <c r="L32" s="466"/>
      <c r="M32" s="466"/>
      <c r="N32" s="463"/>
      <c r="O32" s="464">
        <f t="shared" si="1"/>
        <v>0</v>
      </c>
    </row>
    <row r="33" spans="1:15" ht="13.5" customHeight="1" x14ac:dyDescent="0.25">
      <c r="A33" s="887"/>
      <c r="B33" s="236"/>
      <c r="C33" s="236" t="s">
        <v>129</v>
      </c>
      <c r="D33" s="907"/>
      <c r="E33" s="907"/>
      <c r="F33" s="907"/>
      <c r="G33" s="907"/>
      <c r="H33" s="907"/>
      <c r="I33" s="907"/>
      <c r="J33" s="907"/>
      <c r="K33" s="235"/>
      <c r="L33" s="466"/>
      <c r="M33" s="466"/>
      <c r="N33" s="463"/>
      <c r="O33" s="464">
        <f t="shared" si="1"/>
        <v>0</v>
      </c>
    </row>
    <row r="34" spans="1:15" ht="13.5" customHeight="1" x14ac:dyDescent="0.25">
      <c r="A34" s="887"/>
      <c r="B34" s="236"/>
      <c r="C34" s="236" t="s">
        <v>130</v>
      </c>
      <c r="D34" s="907"/>
      <c r="E34" s="907"/>
      <c r="F34" s="907"/>
      <c r="G34" s="907"/>
      <c r="H34" s="907"/>
      <c r="I34" s="907"/>
      <c r="J34" s="907"/>
      <c r="K34" s="235"/>
      <c r="L34" s="466"/>
      <c r="M34" s="466"/>
      <c r="N34" s="463"/>
      <c r="O34" s="464">
        <f t="shared" si="1"/>
        <v>0</v>
      </c>
    </row>
    <row r="35" spans="1:15" ht="13.5" customHeight="1" x14ac:dyDescent="0.25">
      <c r="A35" s="887"/>
      <c r="B35" s="236"/>
      <c r="C35" s="236" t="s">
        <v>131</v>
      </c>
      <c r="D35" s="907"/>
      <c r="E35" s="907"/>
      <c r="F35" s="907"/>
      <c r="G35" s="907"/>
      <c r="H35" s="907"/>
      <c r="I35" s="907"/>
      <c r="J35" s="907"/>
      <c r="K35" s="235"/>
      <c r="L35" s="465"/>
      <c r="M35" s="465"/>
      <c r="N35" s="463"/>
      <c r="O35" s="464">
        <f t="shared" si="1"/>
        <v>0</v>
      </c>
    </row>
    <row r="36" spans="1:15" ht="30" customHeight="1" x14ac:dyDescent="0.25">
      <c r="A36" s="887"/>
      <c r="B36" s="236">
        <v>4</v>
      </c>
      <c r="C36" s="912" t="s">
        <v>317</v>
      </c>
      <c r="D36" s="912"/>
      <c r="E36" s="912"/>
      <c r="F36" s="912"/>
      <c r="G36" s="912"/>
      <c r="H36" s="912"/>
      <c r="I36" s="912"/>
      <c r="J36" s="912"/>
      <c r="K36" s="240"/>
      <c r="L36" s="470">
        <f>SUM(L26:L35)</f>
        <v>0</v>
      </c>
      <c r="M36" s="470">
        <f>SUM(M26:M35)</f>
        <v>0</v>
      </c>
      <c r="N36" s="470">
        <f>SUM(N26:N35)</f>
        <v>0</v>
      </c>
      <c r="O36" s="470">
        <f>SUM(O26:O35)</f>
        <v>0</v>
      </c>
    </row>
    <row r="37" spans="1:15" s="11" customFormat="1" ht="20.25" customHeight="1" x14ac:dyDescent="0.25">
      <c r="A37" s="887"/>
      <c r="B37" s="241">
        <v>5</v>
      </c>
      <c r="C37" s="644" t="s">
        <v>630</v>
      </c>
      <c r="D37" s="242"/>
      <c r="E37" s="242"/>
      <c r="F37" s="243"/>
      <c r="G37" s="243"/>
      <c r="H37" s="243"/>
      <c r="I37" s="243"/>
      <c r="J37" s="243"/>
      <c r="K37" s="244"/>
      <c r="L37" s="471"/>
      <c r="M37" s="472"/>
      <c r="N37" s="473"/>
      <c r="O37" s="474"/>
    </row>
    <row r="38" spans="1:15" ht="13.5" customHeight="1" x14ac:dyDescent="0.25">
      <c r="A38" s="887"/>
      <c r="B38" s="705"/>
      <c r="C38" s="236" t="s">
        <v>122</v>
      </c>
      <c r="D38" s="918" t="s">
        <v>52</v>
      </c>
      <c r="E38" s="918"/>
      <c r="F38" s="918"/>
      <c r="G38" s="918"/>
      <c r="H38" s="918"/>
      <c r="I38" s="918"/>
      <c r="J38" s="918"/>
      <c r="K38" s="706"/>
      <c r="L38" s="465"/>
      <c r="M38" s="465"/>
      <c r="N38" s="463"/>
      <c r="O38" s="464">
        <f>L38+M38-N38</f>
        <v>0</v>
      </c>
    </row>
    <row r="39" spans="1:15" ht="13.5" customHeight="1" x14ac:dyDescent="0.25">
      <c r="A39" s="887"/>
      <c r="B39" s="234"/>
      <c r="C39" s="234" t="s">
        <v>123</v>
      </c>
      <c r="D39" s="905" t="s">
        <v>53</v>
      </c>
      <c r="E39" s="905"/>
      <c r="F39" s="905"/>
      <c r="G39" s="905"/>
      <c r="H39" s="905"/>
      <c r="I39" s="905"/>
      <c r="J39" s="905"/>
      <c r="K39" s="245"/>
      <c r="L39" s="465"/>
      <c r="M39" s="465"/>
      <c r="N39" s="463"/>
      <c r="O39" s="464">
        <f>L39+M39-N39</f>
        <v>0</v>
      </c>
    </row>
    <row r="40" spans="1:15" ht="13.5" customHeight="1" x14ac:dyDescent="0.25">
      <c r="A40" s="887"/>
      <c r="B40" s="236"/>
      <c r="C40" s="236" t="s">
        <v>124</v>
      </c>
      <c r="D40" s="905" t="s">
        <v>117</v>
      </c>
      <c r="E40" s="905"/>
      <c r="F40" s="905"/>
      <c r="G40" s="905"/>
      <c r="H40" s="905"/>
      <c r="I40" s="905"/>
      <c r="J40" s="905"/>
      <c r="K40" s="245"/>
      <c r="L40" s="466"/>
      <c r="M40" s="466"/>
      <c r="N40" s="463"/>
      <c r="O40" s="464">
        <f>L40+M40-N40</f>
        <v>0</v>
      </c>
    </row>
    <row r="41" spans="1:15" ht="13.5" customHeight="1" x14ac:dyDescent="0.25">
      <c r="A41" s="887"/>
      <c r="B41" s="236"/>
      <c r="C41" s="236" t="s">
        <v>125</v>
      </c>
      <c r="D41" s="905" t="s">
        <v>51</v>
      </c>
      <c r="E41" s="905"/>
      <c r="F41" s="905"/>
      <c r="G41" s="905"/>
      <c r="H41" s="905"/>
      <c r="I41" s="905"/>
      <c r="J41" s="905"/>
      <c r="K41" s="245"/>
      <c r="L41" s="466"/>
      <c r="M41" s="466"/>
      <c r="N41" s="463"/>
      <c r="O41" s="464">
        <f>L41+M41-N41</f>
        <v>0</v>
      </c>
    </row>
    <row r="42" spans="1:15" ht="13.5" customHeight="1" x14ac:dyDescent="0.25">
      <c r="A42" s="887"/>
      <c r="B42" s="236"/>
      <c r="C42" s="236" t="s">
        <v>126</v>
      </c>
      <c r="D42" s="919" t="s">
        <v>118</v>
      </c>
      <c r="E42" s="919"/>
      <c r="F42" s="919"/>
      <c r="G42" s="919"/>
      <c r="H42" s="919"/>
      <c r="I42" s="919"/>
      <c r="J42" s="919"/>
      <c r="K42" s="245"/>
      <c r="L42" s="465"/>
      <c r="M42" s="465"/>
      <c r="N42" s="463"/>
      <c r="O42" s="464">
        <f>L42+M42-N42</f>
        <v>0</v>
      </c>
    </row>
    <row r="43" spans="1:15" ht="15" customHeight="1" x14ac:dyDescent="0.25">
      <c r="A43" s="887"/>
      <c r="B43" s="236">
        <v>6</v>
      </c>
      <c r="C43" s="909" t="s">
        <v>631</v>
      </c>
      <c r="D43" s="905"/>
      <c r="E43" s="905"/>
      <c r="F43" s="905"/>
      <c r="G43" s="905"/>
      <c r="H43" s="905"/>
      <c r="I43" s="905"/>
      <c r="J43" s="905"/>
      <c r="K43" s="245"/>
      <c r="L43" s="470">
        <f>SUM(L38:L42)</f>
        <v>0</v>
      </c>
      <c r="M43" s="470">
        <f>SUM(M38:M42)</f>
        <v>0</v>
      </c>
      <c r="N43" s="470">
        <f>SUM(N38:N42)</f>
        <v>0</v>
      </c>
      <c r="O43" s="470">
        <f>SUM(O38:O42)</f>
        <v>0</v>
      </c>
    </row>
    <row r="44" spans="1:15" s="11" customFormat="1" ht="20.25" customHeight="1" x14ac:dyDescent="0.25">
      <c r="A44" s="887"/>
      <c r="B44" s="241">
        <v>7</v>
      </c>
      <c r="C44" s="915" t="s">
        <v>119</v>
      </c>
      <c r="D44" s="915"/>
      <c r="E44" s="915"/>
      <c r="F44" s="915"/>
      <c r="G44" s="915"/>
      <c r="H44" s="915"/>
      <c r="I44" s="915"/>
      <c r="J44" s="915"/>
      <c r="K44" s="246"/>
      <c r="L44" s="471"/>
      <c r="M44" s="472"/>
      <c r="N44" s="473"/>
      <c r="O44" s="474"/>
    </row>
    <row r="45" spans="1:15" ht="13.5" customHeight="1" x14ac:dyDescent="0.25">
      <c r="A45" s="887"/>
      <c r="B45" s="234"/>
      <c r="C45" s="234" t="s">
        <v>122</v>
      </c>
      <c r="D45" s="907"/>
      <c r="E45" s="907"/>
      <c r="F45" s="907"/>
      <c r="G45" s="907"/>
      <c r="H45" s="907"/>
      <c r="I45" s="907"/>
      <c r="J45" s="907"/>
      <c r="K45" s="245"/>
      <c r="L45" s="465"/>
      <c r="M45" s="465"/>
      <c r="N45" s="463"/>
      <c r="O45" s="464">
        <f>L45+M45-N45</f>
        <v>0</v>
      </c>
    </row>
    <row r="46" spans="1:15" ht="13.5" customHeight="1" x14ac:dyDescent="0.25">
      <c r="A46" s="887"/>
      <c r="B46" s="236"/>
      <c r="C46" s="236" t="s">
        <v>123</v>
      </c>
      <c r="D46" s="907"/>
      <c r="E46" s="907"/>
      <c r="F46" s="907"/>
      <c r="G46" s="907"/>
      <c r="H46" s="907"/>
      <c r="I46" s="907"/>
      <c r="J46" s="907"/>
      <c r="K46" s="245"/>
      <c r="L46" s="465"/>
      <c r="M46" s="465"/>
      <c r="N46" s="463"/>
      <c r="O46" s="464">
        <f>L46+M46-N46</f>
        <v>0</v>
      </c>
    </row>
    <row r="47" spans="1:15" ht="13.5" customHeight="1" x14ac:dyDescent="0.25">
      <c r="A47" s="887"/>
      <c r="B47" s="236"/>
      <c r="C47" s="236" t="s">
        <v>124</v>
      </c>
      <c r="D47" s="907"/>
      <c r="E47" s="907"/>
      <c r="F47" s="907"/>
      <c r="G47" s="907"/>
      <c r="H47" s="907"/>
      <c r="I47" s="907"/>
      <c r="J47" s="907"/>
      <c r="K47" s="245"/>
      <c r="L47" s="466"/>
      <c r="M47" s="466"/>
      <c r="N47" s="463"/>
      <c r="O47" s="464">
        <f>L47+M47-N47</f>
        <v>0</v>
      </c>
    </row>
    <row r="48" spans="1:15" ht="13.5" customHeight="1" x14ac:dyDescent="0.25">
      <c r="A48" s="887"/>
      <c r="B48" s="236"/>
      <c r="C48" s="236" t="s">
        <v>125</v>
      </c>
      <c r="D48" s="907"/>
      <c r="E48" s="907"/>
      <c r="F48" s="907"/>
      <c r="G48" s="907"/>
      <c r="H48" s="907"/>
      <c r="I48" s="907"/>
      <c r="J48" s="907"/>
      <c r="K48" s="245"/>
      <c r="L48" s="466"/>
      <c r="M48" s="466"/>
      <c r="N48" s="463"/>
      <c r="O48" s="464">
        <f>L48+M48-N48</f>
        <v>0</v>
      </c>
    </row>
    <row r="49" spans="1:15" ht="13.5" customHeight="1" x14ac:dyDescent="0.25">
      <c r="A49" s="887"/>
      <c r="B49" s="236"/>
      <c r="C49" s="236" t="s">
        <v>126</v>
      </c>
      <c r="D49" s="907"/>
      <c r="E49" s="907"/>
      <c r="F49" s="907"/>
      <c r="G49" s="907"/>
      <c r="H49" s="907"/>
      <c r="I49" s="907"/>
      <c r="J49" s="907"/>
      <c r="K49" s="245"/>
      <c r="L49" s="466"/>
      <c r="M49" s="466"/>
      <c r="N49" s="463"/>
      <c r="O49" s="464">
        <f>L49+M49-N49</f>
        <v>0</v>
      </c>
    </row>
    <row r="50" spans="1:15" ht="15" customHeight="1" x14ac:dyDescent="0.25">
      <c r="A50" s="887"/>
      <c r="B50" s="236">
        <v>8</v>
      </c>
      <c r="C50" s="904" t="s">
        <v>50</v>
      </c>
      <c r="D50" s="904"/>
      <c r="E50" s="904"/>
      <c r="F50" s="904"/>
      <c r="G50" s="904"/>
      <c r="H50" s="904"/>
      <c r="I50" s="904"/>
      <c r="J50" s="904"/>
      <c r="K50" s="245"/>
      <c r="L50" s="470">
        <f>SUM(L45:L49)</f>
        <v>0</v>
      </c>
      <c r="M50" s="470">
        <f>SUM(M45:M49)</f>
        <v>0</v>
      </c>
      <c r="N50" s="470">
        <f>SUM(N45:N49)</f>
        <v>0</v>
      </c>
      <c r="O50" s="470">
        <f>SUM(O45:O49)</f>
        <v>0</v>
      </c>
    </row>
    <row r="51" spans="1:15" ht="10.5" customHeight="1" x14ac:dyDescent="0.25">
      <c r="A51" s="887"/>
      <c r="B51" s="627"/>
      <c r="C51" s="229"/>
      <c r="D51" s="229"/>
      <c r="E51" s="229"/>
      <c r="F51" s="229"/>
      <c r="G51" s="229"/>
      <c r="H51" s="229"/>
      <c r="I51" s="229"/>
      <c r="J51" s="229"/>
      <c r="K51" s="247"/>
      <c r="L51" s="475"/>
      <c r="M51" s="472"/>
      <c r="N51" s="476"/>
      <c r="O51" s="474"/>
    </row>
    <row r="52" spans="1:15" s="11" customFormat="1" ht="27" customHeight="1" x14ac:dyDescent="0.25">
      <c r="A52" s="888"/>
      <c r="B52" s="626">
        <v>9</v>
      </c>
      <c r="C52" s="910" t="s">
        <v>632</v>
      </c>
      <c r="D52" s="911"/>
      <c r="E52" s="911"/>
      <c r="F52" s="911"/>
      <c r="G52" s="911"/>
      <c r="H52" s="911"/>
      <c r="I52" s="911"/>
      <c r="J52" s="911"/>
      <c r="K52" s="248"/>
      <c r="L52" s="479">
        <f>L24+L36+L43+L50</f>
        <v>0</v>
      </c>
      <c r="M52" s="477">
        <f>M24+M36+M43+M50</f>
        <v>0</v>
      </c>
      <c r="N52" s="477">
        <f>N24+N36+N43+N50</f>
        <v>0</v>
      </c>
      <c r="O52" s="477">
        <f>L52+M52-N52</f>
        <v>0</v>
      </c>
    </row>
    <row r="53" spans="1:15" s="11" customFormat="1" x14ac:dyDescent="0.25">
      <c r="K53" s="249"/>
      <c r="L53" s="249"/>
      <c r="N53" s="250"/>
    </row>
  </sheetData>
  <sheetProtection algorithmName="SHA-512" hashValue="b6uy+u644BxSEKix2oqcFgGTFF0jauw5X07CTz3KLSqgfXNDAwsTAO6kzt4yU9avlVvXYVVtTCJ2TIrjcJar+Q==" saltValue="hU5cIzF2rpUt/gx5dXjR3A==" spinCount="100000" sheet="1" selectLockedCells="1"/>
  <mergeCells count="45">
    <mergeCell ref="A3:O3"/>
    <mergeCell ref="D48:J48"/>
    <mergeCell ref="C44:J44"/>
    <mergeCell ref="A6:M6"/>
    <mergeCell ref="N6:O6"/>
    <mergeCell ref="D33:J33"/>
    <mergeCell ref="D31:J31"/>
    <mergeCell ref="D20:J20"/>
    <mergeCell ref="D12:J12"/>
    <mergeCell ref="D41:J41"/>
    <mergeCell ref="A9:A52"/>
    <mergeCell ref="D38:J38"/>
    <mergeCell ref="D45:J45"/>
    <mergeCell ref="D46:J46"/>
    <mergeCell ref="D47:J47"/>
    <mergeCell ref="D42:J42"/>
    <mergeCell ref="A1:O1"/>
    <mergeCell ref="C36:J36"/>
    <mergeCell ref="D27:J27"/>
    <mergeCell ref="D28:J28"/>
    <mergeCell ref="D29:J29"/>
    <mergeCell ref="A7:O7"/>
    <mergeCell ref="D13:J13"/>
    <mergeCell ref="D16:J16"/>
    <mergeCell ref="N5:O5"/>
    <mergeCell ref="A5:M5"/>
    <mergeCell ref="D14:J14"/>
    <mergeCell ref="D15:J15"/>
    <mergeCell ref="D35:J35"/>
    <mergeCell ref="D34:J34"/>
    <mergeCell ref="D32:J32"/>
    <mergeCell ref="D17:J17"/>
    <mergeCell ref="C43:J43"/>
    <mergeCell ref="C52:J52"/>
    <mergeCell ref="D49:J49"/>
    <mergeCell ref="C50:J50"/>
    <mergeCell ref="D26:J26"/>
    <mergeCell ref="D18:J18"/>
    <mergeCell ref="D40:J40"/>
    <mergeCell ref="D19:J19"/>
    <mergeCell ref="D21:J21"/>
    <mergeCell ref="D22:J22"/>
    <mergeCell ref="D39:J39"/>
    <mergeCell ref="D30:J30"/>
    <mergeCell ref="D23:J23"/>
  </mergeCells>
  <phoneticPr fontId="0" type="noConversion"/>
  <printOptions horizontalCentered="1"/>
  <pageMargins left="0.4" right="0.4" top="0.8" bottom="0.8" header="0.5" footer="0.5"/>
  <pageSetup scale="80" orientation="portrait" horizontalDpi="4294967294" verticalDpi="4294967294" r:id="rId1"/>
  <headerFooter alignWithMargins="0">
    <oddFooter>&amp;LFormulario VAE-009-A  Rev. 2010-08
&amp;C&amp;D, &amp;T&amp;R7 de 21</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2">
    <pageSetUpPr autoPageBreaks="0" fitToPage="1"/>
  </sheetPr>
  <dimension ref="A1:T40"/>
  <sheetViews>
    <sheetView showGridLines="0" topLeftCell="A22" zoomScale="135" zoomScaleNormal="135" workbookViewId="0">
      <selection sqref="A1:N1"/>
    </sheetView>
  </sheetViews>
  <sheetFormatPr defaultRowHeight="15" x14ac:dyDescent="0.25"/>
  <cols>
    <col min="1" max="1" width="2.42578125" customWidth="1"/>
    <col min="2" max="2" width="3.28515625" customWidth="1"/>
    <col min="3" max="3" width="3" customWidth="1"/>
    <col min="4" max="4" width="2.85546875" customWidth="1"/>
    <col min="5" max="5" width="2.7109375" customWidth="1"/>
    <col min="6" max="6" width="14.28515625" customWidth="1"/>
    <col min="7" max="8" width="2.7109375" customWidth="1"/>
    <col min="9" max="9" width="19.5703125" customWidth="1"/>
    <col min="10" max="10" width="2" customWidth="1"/>
    <col min="11" max="14" width="15.85546875" customWidth="1"/>
  </cols>
  <sheetData>
    <row r="1" spans="1:20" x14ac:dyDescent="0.25">
      <c r="A1" s="805" t="s">
        <v>273</v>
      </c>
      <c r="B1" s="805"/>
      <c r="C1" s="805"/>
      <c r="D1" s="805"/>
      <c r="E1" s="805"/>
      <c r="F1" s="805"/>
      <c r="G1" s="805"/>
      <c r="H1" s="805"/>
      <c r="I1" s="805"/>
      <c r="J1" s="805"/>
      <c r="K1" s="805"/>
      <c r="L1" s="805"/>
      <c r="M1" s="805"/>
      <c r="N1" s="805"/>
      <c r="O1" s="135"/>
      <c r="P1" s="135"/>
      <c r="Q1" s="135"/>
      <c r="R1" s="135"/>
      <c r="S1" s="135"/>
      <c r="T1" s="135"/>
    </row>
    <row r="2" spans="1:20" ht="15.75" x14ac:dyDescent="0.25">
      <c r="E2" s="137"/>
      <c r="F2" s="134"/>
      <c r="G2" s="672" t="s">
        <v>764</v>
      </c>
      <c r="H2" s="672"/>
      <c r="I2" s="593"/>
      <c r="J2" s="593"/>
      <c r="N2" s="431">
        <f>'1 FO-Ingresos'!L2</f>
        <v>2022</v>
      </c>
    </row>
    <row r="3" spans="1:20" ht="15" customHeight="1" x14ac:dyDescent="0.25">
      <c r="A3" s="814" t="s">
        <v>844</v>
      </c>
      <c r="B3" s="814"/>
      <c r="C3" s="814"/>
      <c r="D3" s="814"/>
      <c r="E3" s="814"/>
      <c r="F3" s="814"/>
      <c r="G3" s="814"/>
      <c r="H3" s="814"/>
      <c r="I3" s="814"/>
      <c r="J3" s="814"/>
      <c r="K3" s="814"/>
      <c r="L3" s="814"/>
      <c r="M3" s="814"/>
      <c r="N3" s="814"/>
    </row>
    <row r="4" spans="1:20" ht="9.9499999999999993" customHeight="1" x14ac:dyDescent="0.25">
      <c r="B4" s="687"/>
      <c r="C4" s="687"/>
      <c r="D4" s="687"/>
      <c r="E4" s="687"/>
      <c r="F4" s="687"/>
      <c r="G4" s="687"/>
      <c r="H4" s="687"/>
      <c r="I4" s="687"/>
      <c r="J4" s="687"/>
      <c r="K4" s="687"/>
      <c r="L4" s="687"/>
      <c r="M4" s="689" t="str">
        <f>'1 FO-Ingresos'!K4</f>
        <v/>
      </c>
      <c r="N4" s="687"/>
    </row>
    <row r="5" spans="1:20" ht="25.5" customHeight="1" x14ac:dyDescent="0.25">
      <c r="A5" s="839" t="str">
        <f>'1 FO-Ingresos'!A5:H5</f>
        <v>Parroquia X</v>
      </c>
      <c r="B5" s="896"/>
      <c r="C5" s="896"/>
      <c r="D5" s="896"/>
      <c r="E5" s="896"/>
      <c r="F5" s="896"/>
      <c r="G5" s="896"/>
      <c r="H5" s="896"/>
      <c r="I5" s="896"/>
      <c r="J5" s="896"/>
      <c r="K5" s="896"/>
      <c r="L5" s="897"/>
      <c r="M5" s="933">
        <f>'1 FO-Ingresos'!K5</f>
        <v>999</v>
      </c>
      <c r="N5" s="933"/>
    </row>
    <row r="6" spans="1:20" ht="11.25" customHeight="1" x14ac:dyDescent="0.25">
      <c r="A6" s="856" t="s">
        <v>106</v>
      </c>
      <c r="B6" s="937"/>
      <c r="C6" s="937"/>
      <c r="D6" s="937"/>
      <c r="E6" s="937"/>
      <c r="F6" s="937"/>
      <c r="G6" s="937"/>
      <c r="H6" s="937"/>
      <c r="I6" s="937"/>
      <c r="J6" s="937"/>
      <c r="K6" s="937"/>
      <c r="L6" s="857"/>
      <c r="M6" s="934" t="s">
        <v>71</v>
      </c>
      <c r="N6" s="934"/>
    </row>
    <row r="7" spans="1:20" ht="30" customHeight="1" x14ac:dyDescent="0.25">
      <c r="A7" s="938" t="s">
        <v>79</v>
      </c>
      <c r="B7" s="939"/>
      <c r="C7" s="939"/>
      <c r="D7" s="939"/>
      <c r="E7" s="939"/>
      <c r="F7" s="939"/>
      <c r="G7" s="939"/>
      <c r="H7" s="939"/>
      <c r="I7" s="939"/>
      <c r="J7" s="939"/>
      <c r="K7" s="939"/>
      <c r="L7" s="939"/>
      <c r="M7" s="939"/>
      <c r="N7" s="940"/>
    </row>
    <row r="8" spans="1:20" ht="66.75" customHeight="1" x14ac:dyDescent="0.25">
      <c r="A8" s="886" t="s">
        <v>177</v>
      </c>
      <c r="B8" s="105"/>
      <c r="C8" s="104"/>
      <c r="D8" s="104"/>
      <c r="E8" s="104"/>
      <c r="F8" s="104"/>
      <c r="G8" s="104"/>
      <c r="H8" s="104"/>
      <c r="I8" s="104"/>
      <c r="J8" s="130"/>
      <c r="K8" s="184" t="s">
        <v>175</v>
      </c>
      <c r="L8" s="57" t="s">
        <v>762</v>
      </c>
      <c r="M8" s="184" t="s">
        <v>321</v>
      </c>
      <c r="N8" s="57" t="s">
        <v>60</v>
      </c>
    </row>
    <row r="9" spans="1:20" ht="30" customHeight="1" x14ac:dyDescent="0.25">
      <c r="A9" s="887"/>
      <c r="B9" s="88">
        <v>1</v>
      </c>
      <c r="C9" s="88"/>
      <c r="D9" s="929" t="s">
        <v>65</v>
      </c>
      <c r="E9" s="929"/>
      <c r="F9" s="929"/>
      <c r="G9" s="929"/>
      <c r="H9" s="929"/>
      <c r="I9" s="929"/>
      <c r="J9" s="930"/>
      <c r="K9" s="486">
        <f>'1 FO-Ingresos'!L13</f>
        <v>0</v>
      </c>
      <c r="L9" s="480">
        <f>'4 FE-Resumen'!J45</f>
        <v>0</v>
      </c>
      <c r="M9" s="480">
        <f>'7 Colectas y Fondos'!L52</f>
        <v>0</v>
      </c>
      <c r="N9" s="481">
        <f>SUM(K9:M9)</f>
        <v>0</v>
      </c>
    </row>
    <row r="10" spans="1:20" ht="30" customHeight="1" x14ac:dyDescent="0.25">
      <c r="A10" s="887"/>
      <c r="B10" s="89">
        <v>2</v>
      </c>
      <c r="C10" s="89"/>
      <c r="D10" s="931" t="s">
        <v>59</v>
      </c>
      <c r="E10" s="931"/>
      <c r="F10" s="931"/>
      <c r="G10" s="931"/>
      <c r="H10" s="931"/>
      <c r="I10" s="931"/>
      <c r="J10" s="932"/>
      <c r="K10" s="482" t="s">
        <v>75</v>
      </c>
      <c r="L10" s="482" t="s">
        <v>75</v>
      </c>
      <c r="M10" s="482" t="s">
        <v>75</v>
      </c>
      <c r="N10" s="482" t="s">
        <v>75</v>
      </c>
    </row>
    <row r="11" spans="1:20" ht="30" customHeight="1" x14ac:dyDescent="0.25">
      <c r="A11" s="887"/>
      <c r="B11" s="79"/>
      <c r="C11" s="89" t="s">
        <v>122</v>
      </c>
      <c r="D11" s="926" t="s">
        <v>66</v>
      </c>
      <c r="E11" s="926"/>
      <c r="F11" s="926"/>
      <c r="G11" s="926"/>
      <c r="H11" s="926"/>
      <c r="I11" s="926"/>
      <c r="J11" s="927"/>
      <c r="K11" s="483">
        <f>'1 FO-Ingresos'!L32</f>
        <v>0</v>
      </c>
      <c r="L11" s="482" t="s">
        <v>75</v>
      </c>
      <c r="M11" s="482" t="s">
        <v>75</v>
      </c>
      <c r="N11" s="483">
        <f t="shared" ref="N11:N16" si="0">SUM(K11:M11)</f>
        <v>0</v>
      </c>
    </row>
    <row r="12" spans="1:20" ht="30" customHeight="1" x14ac:dyDescent="0.25">
      <c r="A12" s="887"/>
      <c r="B12" s="79"/>
      <c r="C12" s="89" t="s">
        <v>123</v>
      </c>
      <c r="D12" s="926" t="s">
        <v>104</v>
      </c>
      <c r="E12" s="926"/>
      <c r="F12" s="926"/>
      <c r="G12" s="926"/>
      <c r="H12" s="926"/>
      <c r="I12" s="926"/>
      <c r="J12" s="927"/>
      <c r="K12" s="482" t="s">
        <v>75</v>
      </c>
      <c r="L12" s="483">
        <f>'4 FE-Resumen'!K45</f>
        <v>0</v>
      </c>
      <c r="M12" s="482" t="s">
        <v>75</v>
      </c>
      <c r="N12" s="483">
        <f t="shared" si="0"/>
        <v>0</v>
      </c>
    </row>
    <row r="13" spans="1:20" ht="30" customHeight="1" x14ac:dyDescent="0.25">
      <c r="A13" s="887"/>
      <c r="B13" s="79"/>
      <c r="C13" s="89" t="s">
        <v>124</v>
      </c>
      <c r="D13" s="926" t="s">
        <v>97</v>
      </c>
      <c r="E13" s="926"/>
      <c r="F13" s="926"/>
      <c r="G13" s="926"/>
      <c r="H13" s="926"/>
      <c r="I13" s="926"/>
      <c r="J13" s="927"/>
      <c r="K13" s="482" t="s">
        <v>75</v>
      </c>
      <c r="L13" s="482" t="s">
        <v>75</v>
      </c>
      <c r="M13" s="483">
        <f>'7 Colectas y Fondos'!M52</f>
        <v>0</v>
      </c>
      <c r="N13" s="483">
        <f t="shared" si="0"/>
        <v>0</v>
      </c>
    </row>
    <row r="14" spans="1:20" ht="30" customHeight="1" x14ac:dyDescent="0.25">
      <c r="A14" s="887"/>
      <c r="B14" s="89">
        <v>3</v>
      </c>
      <c r="C14" s="95"/>
      <c r="D14" s="804" t="s">
        <v>593</v>
      </c>
      <c r="E14" s="804"/>
      <c r="F14" s="804"/>
      <c r="G14" s="804"/>
      <c r="H14" s="804"/>
      <c r="I14" s="804"/>
      <c r="J14" s="924"/>
      <c r="K14" s="483">
        <f>SUM(K11:K13)</f>
        <v>0</v>
      </c>
      <c r="L14" s="483">
        <f>SUM(L11:L13)</f>
        <v>0</v>
      </c>
      <c r="M14" s="483">
        <f>SUM(M11:M13)</f>
        <v>0</v>
      </c>
      <c r="N14" s="483">
        <f t="shared" si="0"/>
        <v>0</v>
      </c>
    </row>
    <row r="15" spans="1:20" ht="30" customHeight="1" x14ac:dyDescent="0.25">
      <c r="A15" s="887"/>
      <c r="B15" s="89">
        <v>4</v>
      </c>
      <c r="C15" s="95"/>
      <c r="D15" s="804" t="s">
        <v>223</v>
      </c>
      <c r="E15" s="804"/>
      <c r="F15" s="804"/>
      <c r="G15" s="804"/>
      <c r="H15" s="804"/>
      <c r="I15" s="804"/>
      <c r="J15" s="924"/>
      <c r="K15" s="484">
        <f>'1 FO-Ingresos'!K34</f>
        <v>0</v>
      </c>
      <c r="L15" s="484">
        <f>'4 FE-Resumen'!L45</f>
        <v>0</v>
      </c>
      <c r="M15" s="482" t="s">
        <v>75</v>
      </c>
      <c r="N15" s="483">
        <f t="shared" si="0"/>
        <v>0</v>
      </c>
    </row>
    <row r="16" spans="1:20" ht="30" customHeight="1" x14ac:dyDescent="0.25">
      <c r="A16" s="887"/>
      <c r="B16" s="89">
        <v>5</v>
      </c>
      <c r="C16" s="95"/>
      <c r="D16" s="804" t="s">
        <v>399</v>
      </c>
      <c r="E16" s="804"/>
      <c r="F16" s="804"/>
      <c r="G16" s="804"/>
      <c r="H16" s="804"/>
      <c r="I16" s="804"/>
      <c r="J16" s="924"/>
      <c r="K16" s="484">
        <f>'1 FO-Ingresos'!L33</f>
        <v>0</v>
      </c>
      <c r="L16" s="482" t="s">
        <v>75</v>
      </c>
      <c r="M16" s="482" t="s">
        <v>75</v>
      </c>
      <c r="N16" s="483">
        <f t="shared" si="0"/>
        <v>0</v>
      </c>
    </row>
    <row r="17" spans="1:14" ht="30" customHeight="1" x14ac:dyDescent="0.25">
      <c r="A17" s="887"/>
      <c r="B17" s="89">
        <v>6</v>
      </c>
      <c r="C17" s="95"/>
      <c r="D17" s="920" t="s">
        <v>581</v>
      </c>
      <c r="E17" s="920"/>
      <c r="F17" s="920"/>
      <c r="G17" s="920"/>
      <c r="H17" s="920"/>
      <c r="I17" s="920"/>
      <c r="J17" s="96"/>
      <c r="K17" s="485">
        <f>SUM(K14:K16)</f>
        <v>0</v>
      </c>
      <c r="L17" s="485">
        <f>SUM(L14:L16)</f>
        <v>0</v>
      </c>
      <c r="M17" s="485">
        <f>SUM(M14:M16)</f>
        <v>0</v>
      </c>
      <c r="N17" s="485">
        <f>SUM(N14:N16)</f>
        <v>0</v>
      </c>
    </row>
    <row r="18" spans="1:14" ht="30" customHeight="1" x14ac:dyDescent="0.25">
      <c r="A18" s="887"/>
      <c r="D18" s="925"/>
      <c r="E18" s="925"/>
      <c r="F18" s="925"/>
      <c r="G18" s="925"/>
      <c r="H18" s="925"/>
      <c r="I18" s="925"/>
      <c r="J18" s="925"/>
      <c r="K18" s="306"/>
      <c r="L18" s="306"/>
      <c r="M18" s="306"/>
      <c r="N18" s="307"/>
    </row>
    <row r="19" spans="1:14" ht="30" customHeight="1" x14ac:dyDescent="0.25">
      <c r="A19" s="887"/>
      <c r="B19" s="93">
        <v>7</v>
      </c>
      <c r="C19" s="94"/>
      <c r="D19" s="931" t="s">
        <v>64</v>
      </c>
      <c r="E19" s="931"/>
      <c r="F19" s="931"/>
      <c r="G19" s="931"/>
      <c r="H19" s="931"/>
      <c r="I19" s="931"/>
      <c r="J19" s="932"/>
      <c r="K19" s="482" t="s">
        <v>75</v>
      </c>
      <c r="L19" s="482" t="s">
        <v>75</v>
      </c>
      <c r="M19" s="482" t="s">
        <v>75</v>
      </c>
      <c r="N19" s="482" t="s">
        <v>75</v>
      </c>
    </row>
    <row r="20" spans="1:14" ht="30" customHeight="1" x14ac:dyDescent="0.25">
      <c r="A20" s="887"/>
      <c r="B20" s="87"/>
      <c r="C20" s="89" t="s">
        <v>122</v>
      </c>
      <c r="D20" s="804" t="s">
        <v>225</v>
      </c>
      <c r="E20" s="804"/>
      <c r="F20" s="804"/>
      <c r="G20" s="804"/>
      <c r="H20" s="804"/>
      <c r="I20" s="804"/>
      <c r="J20" s="924"/>
      <c r="K20" s="484">
        <f>'3 FO-Erogaciones'!I18</f>
        <v>0</v>
      </c>
      <c r="L20" s="482" t="s">
        <v>75</v>
      </c>
      <c r="M20" s="482" t="s">
        <v>75</v>
      </c>
      <c r="N20" s="484">
        <f t="shared" ref="N20:N25" si="1">SUM(K20:M20)</f>
        <v>0</v>
      </c>
    </row>
    <row r="21" spans="1:14" ht="30" customHeight="1" x14ac:dyDescent="0.25">
      <c r="A21" s="887"/>
      <c r="B21" s="87"/>
      <c r="C21" s="89" t="s">
        <v>123</v>
      </c>
      <c r="D21" s="926" t="s">
        <v>264</v>
      </c>
      <c r="E21" s="926"/>
      <c r="F21" s="926"/>
      <c r="G21" s="926"/>
      <c r="H21" s="926"/>
      <c r="I21" s="926"/>
      <c r="J21" s="927"/>
      <c r="K21" s="484">
        <f>'3 FO-Erogaciones'!I29</f>
        <v>0</v>
      </c>
      <c r="L21" s="482" t="s">
        <v>75</v>
      </c>
      <c r="M21" s="482" t="s">
        <v>75</v>
      </c>
      <c r="N21" s="484">
        <f t="shared" si="1"/>
        <v>0</v>
      </c>
    </row>
    <row r="22" spans="1:14" ht="30" customHeight="1" x14ac:dyDescent="0.25">
      <c r="A22" s="887"/>
      <c r="B22" s="87"/>
      <c r="C22" s="89" t="s">
        <v>124</v>
      </c>
      <c r="D22" s="804" t="s">
        <v>98</v>
      </c>
      <c r="E22" s="804"/>
      <c r="F22" s="804"/>
      <c r="G22" s="804"/>
      <c r="H22" s="804"/>
      <c r="I22" s="804"/>
      <c r="J22" s="924"/>
      <c r="K22" s="484">
        <f>'3 FO-Erogaciones'!I39</f>
        <v>0</v>
      </c>
      <c r="L22" s="482" t="s">
        <v>75</v>
      </c>
      <c r="M22" s="482" t="s">
        <v>75</v>
      </c>
      <c r="N22" s="484">
        <f t="shared" si="1"/>
        <v>0</v>
      </c>
    </row>
    <row r="23" spans="1:14" ht="30" customHeight="1" x14ac:dyDescent="0.25">
      <c r="A23" s="887"/>
      <c r="B23" s="87"/>
      <c r="C23" s="89" t="s">
        <v>125</v>
      </c>
      <c r="D23" s="926" t="s">
        <v>99</v>
      </c>
      <c r="E23" s="926"/>
      <c r="F23" s="926"/>
      <c r="G23" s="926"/>
      <c r="H23" s="926"/>
      <c r="I23" s="926"/>
      <c r="J23" s="927"/>
      <c r="K23" s="484">
        <f>'3 FO-Erogaciones'!I68</f>
        <v>0</v>
      </c>
      <c r="L23" s="482" t="s">
        <v>75</v>
      </c>
      <c r="M23" s="482" t="s">
        <v>75</v>
      </c>
      <c r="N23" s="484">
        <f t="shared" si="1"/>
        <v>0</v>
      </c>
    </row>
    <row r="24" spans="1:14" ht="30" customHeight="1" x14ac:dyDescent="0.25">
      <c r="A24" s="887"/>
      <c r="B24" s="87"/>
      <c r="C24" s="89" t="s">
        <v>126</v>
      </c>
      <c r="D24" s="926" t="s">
        <v>188</v>
      </c>
      <c r="E24" s="926"/>
      <c r="F24" s="926"/>
      <c r="G24" s="926"/>
      <c r="H24" s="926"/>
      <c r="I24" s="926"/>
      <c r="J24" s="927"/>
      <c r="K24" s="482" t="s">
        <v>75</v>
      </c>
      <c r="L24" s="484">
        <f>'4 FE-Resumen'!M45</f>
        <v>0</v>
      </c>
      <c r="M24" s="482" t="s">
        <v>75</v>
      </c>
      <c r="N24" s="484">
        <f t="shared" si="1"/>
        <v>0</v>
      </c>
    </row>
    <row r="25" spans="1:14" ht="30" customHeight="1" x14ac:dyDescent="0.25">
      <c r="A25" s="887"/>
      <c r="B25" s="87"/>
      <c r="C25" s="89" t="s">
        <v>127</v>
      </c>
      <c r="D25" s="926" t="s">
        <v>100</v>
      </c>
      <c r="E25" s="926"/>
      <c r="F25" s="926"/>
      <c r="G25" s="926"/>
      <c r="H25" s="926"/>
      <c r="I25" s="926"/>
      <c r="J25" s="927"/>
      <c r="K25" s="482" t="s">
        <v>75</v>
      </c>
      <c r="L25" s="482" t="s">
        <v>75</v>
      </c>
      <c r="M25" s="487">
        <f>'7 Colectas y Fondos'!N52</f>
        <v>0</v>
      </c>
      <c r="N25" s="487">
        <f t="shared" si="1"/>
        <v>0</v>
      </c>
    </row>
    <row r="26" spans="1:14" ht="30" customHeight="1" x14ac:dyDescent="0.25">
      <c r="A26" s="887"/>
      <c r="B26" s="90">
        <v>8</v>
      </c>
      <c r="C26" s="79"/>
      <c r="D26" s="804" t="s">
        <v>594</v>
      </c>
      <c r="E26" s="804"/>
      <c r="F26" s="804"/>
      <c r="G26" s="804"/>
      <c r="H26" s="804"/>
      <c r="I26" s="804"/>
      <c r="J26" s="924"/>
      <c r="K26" s="484">
        <f>SUM(K20:K25)</f>
        <v>0</v>
      </c>
      <c r="L26" s="484">
        <f>SUM(L20:L25)</f>
        <v>0</v>
      </c>
      <c r="M26" s="484">
        <f>SUM(M20:M25)</f>
        <v>0</v>
      </c>
      <c r="N26" s="484">
        <f>SUM(N20:N25)</f>
        <v>0</v>
      </c>
    </row>
    <row r="27" spans="1:14" ht="30" customHeight="1" x14ac:dyDescent="0.25">
      <c r="A27" s="887"/>
      <c r="B27" s="90">
        <v>9</v>
      </c>
      <c r="C27" s="79"/>
      <c r="D27" s="804" t="s">
        <v>224</v>
      </c>
      <c r="E27" s="804"/>
      <c r="F27" s="804"/>
      <c r="G27" s="804"/>
      <c r="H27" s="804"/>
      <c r="I27" s="804"/>
      <c r="J27" s="924"/>
      <c r="K27" s="484">
        <f>'1 FO-Ingresos'!K35</f>
        <v>0</v>
      </c>
      <c r="L27" s="484">
        <f>'4 FE-Resumen'!N45</f>
        <v>0</v>
      </c>
      <c r="M27" s="600" t="s">
        <v>75</v>
      </c>
      <c r="N27" s="484">
        <f>SUM(K27:M27)</f>
        <v>0</v>
      </c>
    </row>
    <row r="28" spans="1:14" ht="30" customHeight="1" x14ac:dyDescent="0.25">
      <c r="A28" s="887"/>
      <c r="B28" s="88">
        <v>10</v>
      </c>
      <c r="C28" s="357"/>
      <c r="D28" s="935" t="s">
        <v>400</v>
      </c>
      <c r="E28" s="935"/>
      <c r="F28" s="935"/>
      <c r="G28" s="935"/>
      <c r="H28" s="935"/>
      <c r="I28" s="935"/>
      <c r="J28" s="936"/>
      <c r="K28" s="481">
        <f>'1 FO-Ingresos'!K41</f>
        <v>0</v>
      </c>
      <c r="L28" s="482" t="s">
        <v>75</v>
      </c>
      <c r="M28" s="482" t="s">
        <v>75</v>
      </c>
      <c r="N28" s="481">
        <f>SUM(K28:M28)</f>
        <v>0</v>
      </c>
    </row>
    <row r="29" spans="1:14" ht="30" customHeight="1" x14ac:dyDescent="0.25">
      <c r="A29" s="887"/>
      <c r="B29" s="89">
        <v>11</v>
      </c>
      <c r="C29" s="95"/>
      <c r="D29" s="920" t="s">
        <v>582</v>
      </c>
      <c r="E29" s="920"/>
      <c r="F29" s="920"/>
      <c r="G29" s="920"/>
      <c r="H29" s="920"/>
      <c r="I29" s="920"/>
      <c r="J29" s="96"/>
      <c r="K29" s="488">
        <f>SUM(K26:K28)</f>
        <v>0</v>
      </c>
      <c r="L29" s="488">
        <f>SUM(L26:L28)</f>
        <v>0</v>
      </c>
      <c r="M29" s="488">
        <f>SUM(M26:M28)</f>
        <v>0</v>
      </c>
      <c r="N29" s="488">
        <f>SUM(N26:N28)</f>
        <v>0</v>
      </c>
    </row>
    <row r="30" spans="1:14" ht="30" customHeight="1" x14ac:dyDescent="0.25">
      <c r="A30" s="887"/>
      <c r="B30" s="89"/>
      <c r="C30" s="95"/>
      <c r="D30" s="804"/>
      <c r="E30" s="804"/>
      <c r="F30" s="804"/>
      <c r="G30" s="804"/>
      <c r="H30" s="804"/>
      <c r="I30" s="804"/>
      <c r="J30" s="804"/>
      <c r="K30" s="308"/>
      <c r="L30" s="308"/>
      <c r="M30" s="308"/>
      <c r="N30" s="309"/>
    </row>
    <row r="31" spans="1:14" ht="30" customHeight="1" x14ac:dyDescent="0.25">
      <c r="A31" s="887"/>
      <c r="B31" s="90">
        <v>12</v>
      </c>
      <c r="C31" s="79"/>
      <c r="D31" s="920" t="s">
        <v>583</v>
      </c>
      <c r="E31" s="921"/>
      <c r="F31" s="921"/>
      <c r="G31" s="921"/>
      <c r="H31" s="921"/>
      <c r="I31" s="921"/>
      <c r="J31" s="91"/>
      <c r="K31" s="489">
        <f>K17-K29</f>
        <v>0</v>
      </c>
      <c r="L31" s="489">
        <f>L17-L29</f>
        <v>0</v>
      </c>
      <c r="M31" s="489">
        <f>M17-M29</f>
        <v>0</v>
      </c>
      <c r="N31" s="489">
        <f>N17-N29</f>
        <v>0</v>
      </c>
    </row>
    <row r="32" spans="1:14" ht="30" customHeight="1" x14ac:dyDescent="0.25">
      <c r="A32" s="887"/>
      <c r="B32" s="90">
        <v>13</v>
      </c>
      <c r="C32" s="79"/>
      <c r="D32" s="920" t="s">
        <v>555</v>
      </c>
      <c r="E32" s="921"/>
      <c r="F32" s="921"/>
      <c r="G32" s="921"/>
      <c r="H32" s="921"/>
      <c r="I32" s="921"/>
      <c r="J32" s="413"/>
      <c r="K32" s="490">
        <f>'1 FO-Ingresos'!L46</f>
        <v>0</v>
      </c>
      <c r="L32" s="482" t="s">
        <v>75</v>
      </c>
      <c r="M32" s="482" t="s">
        <v>75</v>
      </c>
      <c r="N32" s="487">
        <f>SUM(K32:M32)</f>
        <v>0</v>
      </c>
    </row>
    <row r="33" spans="1:15" ht="30" customHeight="1" x14ac:dyDescent="0.25">
      <c r="A33" s="888"/>
      <c r="B33" s="92">
        <v>14</v>
      </c>
      <c r="C33" s="43"/>
      <c r="D33" s="922" t="s">
        <v>584</v>
      </c>
      <c r="E33" s="923"/>
      <c r="F33" s="923"/>
      <c r="G33" s="923"/>
      <c r="H33" s="923"/>
      <c r="I33" s="923"/>
      <c r="J33" s="185"/>
      <c r="K33" s="492">
        <f>K9+K31+K32</f>
        <v>0</v>
      </c>
      <c r="L33" s="491">
        <f>L9+L31</f>
        <v>0</v>
      </c>
      <c r="M33" s="491">
        <f>M9+M31</f>
        <v>0</v>
      </c>
      <c r="N33" s="491">
        <f>N9+N31+N32</f>
        <v>0</v>
      </c>
    </row>
    <row r="34" spans="1:15" x14ac:dyDescent="0.25">
      <c r="J34" s="9"/>
      <c r="K34" s="13"/>
      <c r="L34" s="13"/>
      <c r="M34" s="13"/>
      <c r="N34" s="13"/>
    </row>
    <row r="35" spans="1:15" ht="15" customHeight="1" x14ac:dyDescent="0.25">
      <c r="B35" s="928" t="s">
        <v>563</v>
      </c>
      <c r="C35" s="928"/>
      <c r="D35" s="928"/>
      <c r="E35" s="928"/>
      <c r="F35" s="928"/>
      <c r="H35" s="84"/>
      <c r="I35" s="554" t="str">
        <f>IF(N33='9 Distribucion por cuentas'!M34,"ok","* * * TOTAL FONDOS NO ES IGUAL A TOTAL EN CUENTAS BANCARIAS* * *")</f>
        <v>ok</v>
      </c>
      <c r="K35" s="84"/>
      <c r="L35" s="84"/>
      <c r="M35" s="84"/>
      <c r="N35" s="565">
        <f>'9 Distribucion por cuentas'!M34-'8 Movimiento total fondos'!N33</f>
        <v>0</v>
      </c>
      <c r="O35" s="84"/>
    </row>
    <row r="36" spans="1:15" x14ac:dyDescent="0.25">
      <c r="J36" s="2"/>
      <c r="K36" s="222"/>
      <c r="L36" s="222"/>
      <c r="M36" s="222"/>
      <c r="N36" s="222"/>
    </row>
    <row r="37" spans="1:15" x14ac:dyDescent="0.25">
      <c r="K37" s="222"/>
      <c r="L37" s="222"/>
      <c r="M37" s="222"/>
      <c r="N37" s="222"/>
    </row>
    <row r="38" spans="1:15" x14ac:dyDescent="0.25">
      <c r="J38" s="77"/>
      <c r="K38" s="222"/>
      <c r="L38" s="222"/>
      <c r="M38" s="222"/>
      <c r="N38" s="222"/>
    </row>
    <row r="39" spans="1:15" x14ac:dyDescent="0.25">
      <c r="J39" s="3"/>
      <c r="K39" s="222"/>
      <c r="L39" s="222"/>
      <c r="M39" s="222"/>
      <c r="N39" s="222"/>
    </row>
    <row r="40" spans="1:15" x14ac:dyDescent="0.25">
      <c r="J40" s="4"/>
      <c r="K40" s="5"/>
      <c r="L40" s="5"/>
      <c r="M40" s="5"/>
      <c r="N40" s="6"/>
    </row>
  </sheetData>
  <sheetProtection algorithmName="SHA-512" hashValue="yISNCAiDKwnn5ovX0vyk49yJwLLFEXWiLUrQL2Ocl5uQmwXBHBGMVxWvp9sQnexky1CfVQqxcYlwQ3n+X2DbdQ==" saltValue="dR8MoCjeICM1/qrIrXpZZg==" spinCount="100000" sheet="1" selectLockedCells="1"/>
  <mergeCells count="34">
    <mergeCell ref="D17:I17"/>
    <mergeCell ref="D22:J22"/>
    <mergeCell ref="D19:J19"/>
    <mergeCell ref="A5:L5"/>
    <mergeCell ref="D11:J11"/>
    <mergeCell ref="D12:J12"/>
    <mergeCell ref="D13:J13"/>
    <mergeCell ref="A6:L6"/>
    <mergeCell ref="A7:N7"/>
    <mergeCell ref="B35:F35"/>
    <mergeCell ref="A1:N1"/>
    <mergeCell ref="D9:J9"/>
    <mergeCell ref="D10:J10"/>
    <mergeCell ref="A8:A33"/>
    <mergeCell ref="M5:N5"/>
    <mergeCell ref="M6:N6"/>
    <mergeCell ref="D16:J16"/>
    <mergeCell ref="D28:J28"/>
    <mergeCell ref="A3:N3"/>
    <mergeCell ref="D14:J14"/>
    <mergeCell ref="D15:J15"/>
    <mergeCell ref="D29:I29"/>
    <mergeCell ref="D20:J20"/>
    <mergeCell ref="D24:J24"/>
    <mergeCell ref="D25:J25"/>
    <mergeCell ref="D31:I31"/>
    <mergeCell ref="D33:I33"/>
    <mergeCell ref="D27:J27"/>
    <mergeCell ref="D18:J18"/>
    <mergeCell ref="D21:J21"/>
    <mergeCell ref="D26:J26"/>
    <mergeCell ref="D32:I32"/>
    <mergeCell ref="D30:J30"/>
    <mergeCell ref="D23:J23"/>
  </mergeCells>
  <phoneticPr fontId="0" type="noConversion"/>
  <printOptions horizontalCentered="1"/>
  <pageMargins left="0.4" right="0.4" top="0.8" bottom="0.8" header="0.5" footer="0.5"/>
  <pageSetup scale="72" orientation="portrait" horizontalDpi="4294967294" verticalDpi="4294967294" r:id="rId1"/>
  <headerFooter alignWithMargins="0">
    <oddFooter>&amp;LFormulario VAE-009-A  Rev. 2010-08
&amp;C&amp;D, &amp;T&amp;R8 de 21</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6">
    <pageSetUpPr autoPageBreaks="0" fitToPage="1"/>
  </sheetPr>
  <dimension ref="A1:Q36"/>
  <sheetViews>
    <sheetView showGridLines="0" topLeftCell="A19" zoomScale="125" zoomScaleNormal="125" workbookViewId="0">
      <selection activeCell="D11" sqref="D11:E11"/>
    </sheetView>
  </sheetViews>
  <sheetFormatPr defaultColWidth="11.42578125" defaultRowHeight="15" x14ac:dyDescent="0.25"/>
  <cols>
    <col min="1" max="1" width="2.7109375" customWidth="1"/>
    <col min="2" max="2" width="2.7109375" bestFit="1" customWidth="1"/>
    <col min="3" max="3" width="2.85546875" customWidth="1"/>
    <col min="4" max="4" width="29.7109375" customWidth="1"/>
    <col min="5" max="5" width="2.7109375" customWidth="1"/>
    <col min="6" max="6" width="7" customWidth="1"/>
    <col min="7" max="7" width="7.28515625" customWidth="1"/>
    <col min="8" max="8" width="2.7109375" customWidth="1"/>
    <col min="9" max="9" width="27.85546875" customWidth="1"/>
    <col min="10" max="12" width="13.7109375" customWidth="1"/>
    <col min="13" max="13" width="15" customWidth="1"/>
  </cols>
  <sheetData>
    <row r="1" spans="1:17" ht="18" customHeight="1" x14ac:dyDescent="0.25">
      <c r="A1" s="805" t="s">
        <v>273</v>
      </c>
      <c r="B1" s="805"/>
      <c r="C1" s="805"/>
      <c r="D1" s="805"/>
      <c r="E1" s="805"/>
      <c r="F1" s="805"/>
      <c r="G1" s="805"/>
      <c r="H1" s="805"/>
      <c r="I1" s="805"/>
      <c r="J1" s="805"/>
      <c r="K1" s="805"/>
      <c r="L1" s="805"/>
      <c r="M1" s="805"/>
      <c r="N1" s="135"/>
      <c r="O1" s="135"/>
      <c r="P1" s="135"/>
      <c r="Q1" s="135"/>
    </row>
    <row r="2" spans="1:17" ht="16.5" customHeight="1" x14ac:dyDescent="0.25">
      <c r="D2" s="593"/>
      <c r="E2" s="672" t="s">
        <v>781</v>
      </c>
      <c r="F2" s="593"/>
      <c r="G2" s="593"/>
      <c r="H2" s="593"/>
      <c r="I2" s="593"/>
      <c r="J2" s="593"/>
      <c r="K2" s="593"/>
      <c r="L2" s="637"/>
      <c r="M2" s="431">
        <f>'1 FO-Ingresos'!L2</f>
        <v>2022</v>
      </c>
    </row>
    <row r="3" spans="1:17" ht="15" customHeight="1" x14ac:dyDescent="0.25">
      <c r="A3" s="814" t="s">
        <v>844</v>
      </c>
      <c r="B3" s="814"/>
      <c r="C3" s="814"/>
      <c r="D3" s="814"/>
      <c r="E3" s="814"/>
      <c r="F3" s="814"/>
      <c r="G3" s="814"/>
      <c r="H3" s="814"/>
      <c r="I3" s="814"/>
      <c r="J3" s="814"/>
      <c r="K3" s="814"/>
      <c r="L3" s="814"/>
      <c r="M3" s="814"/>
    </row>
    <row r="4" spans="1:17" ht="9.9499999999999993" customHeight="1" x14ac:dyDescent="0.25">
      <c r="A4" s="687"/>
      <c r="B4" s="687"/>
      <c r="C4" s="687"/>
      <c r="D4" s="687"/>
      <c r="E4" s="687"/>
      <c r="F4" s="687"/>
      <c r="G4" s="687"/>
      <c r="H4" s="687"/>
      <c r="I4" s="687"/>
      <c r="J4" s="687"/>
      <c r="K4" s="687"/>
      <c r="L4" s="689" t="str">
        <f>'1 FO-Ingresos'!K4</f>
        <v/>
      </c>
      <c r="M4" s="687"/>
    </row>
    <row r="5" spans="1:17" ht="25.5" customHeight="1" x14ac:dyDescent="0.25">
      <c r="A5" s="893" t="str">
        <f>'1 FO-Ingresos'!A5:H5</f>
        <v>Parroquia X</v>
      </c>
      <c r="B5" s="896"/>
      <c r="C5" s="896"/>
      <c r="D5" s="896"/>
      <c r="E5" s="896"/>
      <c r="F5" s="896"/>
      <c r="G5" s="896"/>
      <c r="H5" s="896"/>
      <c r="I5" s="896"/>
      <c r="J5" s="896"/>
      <c r="K5" s="897"/>
      <c r="L5" s="946">
        <f>'1 FO-Ingresos'!K5</f>
        <v>999</v>
      </c>
      <c r="M5" s="946"/>
    </row>
    <row r="6" spans="1:17" ht="11.25" customHeight="1" x14ac:dyDescent="0.25">
      <c r="A6" s="856" t="s">
        <v>106</v>
      </c>
      <c r="B6" s="937"/>
      <c r="C6" s="937"/>
      <c r="D6" s="937"/>
      <c r="E6" s="937"/>
      <c r="F6" s="937"/>
      <c r="G6" s="937"/>
      <c r="H6" s="937"/>
      <c r="I6" s="937"/>
      <c r="J6" s="937"/>
      <c r="K6" s="857"/>
      <c r="L6" s="934" t="s">
        <v>78</v>
      </c>
      <c r="M6" s="934"/>
    </row>
    <row r="7" spans="1:17" ht="36" customHeight="1" x14ac:dyDescent="0.25">
      <c r="B7" s="855" t="s">
        <v>80</v>
      </c>
      <c r="C7" s="855"/>
      <c r="D7" s="855"/>
      <c r="E7" s="855"/>
      <c r="F7" s="855"/>
      <c r="G7" s="855"/>
      <c r="H7" s="855"/>
      <c r="I7" s="855"/>
      <c r="J7" s="855"/>
      <c r="K7" s="855"/>
      <c r="L7" s="855"/>
      <c r="M7" s="855"/>
    </row>
    <row r="8" spans="1:17" ht="36.75" customHeight="1" x14ac:dyDescent="0.25">
      <c r="A8" s="982" t="s">
        <v>178</v>
      </c>
      <c r="B8" s="106"/>
      <c r="C8" s="106"/>
      <c r="D8" s="106"/>
      <c r="E8" s="106"/>
      <c r="F8" s="954"/>
      <c r="G8" s="954"/>
      <c r="H8" s="954"/>
      <c r="I8" s="955"/>
      <c r="J8" s="969" t="s">
        <v>175</v>
      </c>
      <c r="K8" s="969" t="s">
        <v>763</v>
      </c>
      <c r="L8" s="950" t="s">
        <v>806</v>
      </c>
      <c r="M8" s="985" t="s">
        <v>60</v>
      </c>
    </row>
    <row r="9" spans="1:17" ht="26.25" customHeight="1" x14ac:dyDescent="0.25">
      <c r="A9" s="983"/>
      <c r="B9" s="956" t="s">
        <v>320</v>
      </c>
      <c r="C9" s="957"/>
      <c r="D9" s="957"/>
      <c r="E9" s="958"/>
      <c r="F9" s="956" t="s">
        <v>71</v>
      </c>
      <c r="G9" s="957"/>
      <c r="H9" s="958"/>
      <c r="I9" s="33" t="s">
        <v>72</v>
      </c>
      <c r="J9" s="970"/>
      <c r="K9" s="970"/>
      <c r="L9" s="951"/>
      <c r="M9" s="986"/>
    </row>
    <row r="10" spans="1:17" s="10" customFormat="1" ht="21.75" customHeight="1" x14ac:dyDescent="0.25">
      <c r="A10" s="983"/>
      <c r="B10" s="108">
        <v>1</v>
      </c>
      <c r="C10" s="967" t="s">
        <v>67</v>
      </c>
      <c r="D10" s="967"/>
      <c r="E10" s="967"/>
      <c r="F10" s="967"/>
      <c r="G10" s="967"/>
      <c r="H10" s="967"/>
      <c r="I10" s="967"/>
      <c r="J10" s="967"/>
      <c r="K10" s="967"/>
      <c r="L10" s="967"/>
      <c r="M10" s="968"/>
    </row>
    <row r="11" spans="1:17" ht="16.5" customHeight="1" x14ac:dyDescent="0.25">
      <c r="A11" s="983"/>
      <c r="B11" s="111"/>
      <c r="C11" s="112" t="s">
        <v>122</v>
      </c>
      <c r="D11" s="944"/>
      <c r="E11" s="945"/>
      <c r="F11" s="966"/>
      <c r="G11" s="962"/>
      <c r="H11" s="963"/>
      <c r="I11" s="186"/>
      <c r="J11" s="505"/>
      <c r="K11" s="495"/>
      <c r="L11" s="495"/>
      <c r="M11" s="494">
        <f>SUM(J11:L11)</f>
        <v>0</v>
      </c>
    </row>
    <row r="12" spans="1:17" ht="16.5" customHeight="1" x14ac:dyDescent="0.25">
      <c r="A12" s="983"/>
      <c r="B12" s="113"/>
      <c r="C12" s="114" t="s">
        <v>123</v>
      </c>
      <c r="D12" s="964"/>
      <c r="E12" s="965"/>
      <c r="F12" s="941"/>
      <c r="G12" s="942"/>
      <c r="H12" s="943"/>
      <c r="I12" s="187"/>
      <c r="J12" s="495"/>
      <c r="K12" s="495"/>
      <c r="L12" s="495"/>
      <c r="M12" s="496">
        <f>SUM(J12:L12)</f>
        <v>0</v>
      </c>
    </row>
    <row r="13" spans="1:17" ht="16.5" customHeight="1" x14ac:dyDescent="0.25">
      <c r="A13" s="983"/>
      <c r="B13" s="113"/>
      <c r="C13" s="114" t="s">
        <v>124</v>
      </c>
      <c r="D13" s="964"/>
      <c r="E13" s="965"/>
      <c r="F13" s="941"/>
      <c r="G13" s="942"/>
      <c r="H13" s="943"/>
      <c r="I13" s="187"/>
      <c r="J13" s="495"/>
      <c r="K13" s="495"/>
      <c r="L13" s="495"/>
      <c r="M13" s="496">
        <f>SUM(J13:L13)</f>
        <v>0</v>
      </c>
    </row>
    <row r="14" spans="1:17" ht="16.5" customHeight="1" x14ac:dyDescent="0.25">
      <c r="A14" s="983"/>
      <c r="B14" s="113"/>
      <c r="C14" s="114" t="s">
        <v>125</v>
      </c>
      <c r="D14" s="952"/>
      <c r="E14" s="953"/>
      <c r="F14" s="941"/>
      <c r="G14" s="942"/>
      <c r="H14" s="943"/>
      <c r="I14" s="187"/>
      <c r="J14" s="495"/>
      <c r="K14" s="495"/>
      <c r="L14" s="495"/>
      <c r="M14" s="496">
        <f>SUM(J14:L14)</f>
        <v>0</v>
      </c>
    </row>
    <row r="15" spans="1:17" ht="16.5" customHeight="1" x14ac:dyDescent="0.25">
      <c r="A15" s="983"/>
      <c r="B15" s="115"/>
      <c r="C15" s="110" t="s">
        <v>126</v>
      </c>
      <c r="D15" s="971"/>
      <c r="E15" s="972"/>
      <c r="F15" s="947"/>
      <c r="G15" s="948"/>
      <c r="H15" s="949"/>
      <c r="I15" s="188"/>
      <c r="J15" s="495"/>
      <c r="K15" s="495"/>
      <c r="L15" s="495"/>
      <c r="M15" s="498">
        <f>SUM(J15:L15)</f>
        <v>0</v>
      </c>
    </row>
    <row r="16" spans="1:17" ht="21" customHeight="1" x14ac:dyDescent="0.25">
      <c r="A16" s="983"/>
      <c r="B16" s="103">
        <v>2</v>
      </c>
      <c r="C16" s="910" t="s">
        <v>284</v>
      </c>
      <c r="D16" s="910"/>
      <c r="E16" s="910"/>
      <c r="F16" s="910"/>
      <c r="G16" s="910"/>
      <c r="H16" s="910"/>
      <c r="I16" s="979"/>
      <c r="J16" s="499">
        <f>SUM(J11:J15)</f>
        <v>0</v>
      </c>
      <c r="K16" s="499">
        <f>SUM(K11:K15)</f>
        <v>0</v>
      </c>
      <c r="L16" s="499">
        <f>SUM(L11:L15)</f>
        <v>0</v>
      </c>
      <c r="M16" s="499">
        <f>SUM(M11:M15)</f>
        <v>0</v>
      </c>
    </row>
    <row r="17" spans="1:13" ht="21" customHeight="1" x14ac:dyDescent="0.25">
      <c r="A17" s="983"/>
      <c r="B17" s="103">
        <v>3</v>
      </c>
      <c r="C17" s="109" t="s">
        <v>69</v>
      </c>
      <c r="D17" s="109"/>
      <c r="E17" s="109"/>
      <c r="F17" s="109"/>
      <c r="G17" s="109"/>
      <c r="H17" s="109"/>
      <c r="I17" s="109"/>
      <c r="J17" s="501"/>
      <c r="K17" s="501"/>
      <c r="L17" s="501"/>
      <c r="M17" s="502"/>
    </row>
    <row r="18" spans="1:13" ht="16.5" customHeight="1" x14ac:dyDescent="0.25">
      <c r="A18" s="983"/>
      <c r="B18" s="116"/>
      <c r="C18" s="117" t="s">
        <v>122</v>
      </c>
      <c r="D18" s="944"/>
      <c r="E18" s="945"/>
      <c r="F18" s="961"/>
      <c r="G18" s="962"/>
      <c r="H18" s="963"/>
      <c r="I18" s="186"/>
      <c r="J18" s="493"/>
      <c r="K18" s="493"/>
      <c r="L18" s="493"/>
      <c r="M18" s="494">
        <f>SUM(J18:L18)</f>
        <v>0</v>
      </c>
    </row>
    <row r="19" spans="1:13" ht="16.5" customHeight="1" x14ac:dyDescent="0.25">
      <c r="A19" s="983"/>
      <c r="B19" s="113"/>
      <c r="C19" s="114" t="s">
        <v>123</v>
      </c>
      <c r="D19" s="964"/>
      <c r="E19" s="965"/>
      <c r="F19" s="941"/>
      <c r="G19" s="942"/>
      <c r="H19" s="943"/>
      <c r="I19" s="187"/>
      <c r="J19" s="495"/>
      <c r="K19" s="495"/>
      <c r="L19" s="495"/>
      <c r="M19" s="496">
        <f>SUM(J19:L19)</f>
        <v>0</v>
      </c>
    </row>
    <row r="20" spans="1:13" ht="16.5" customHeight="1" x14ac:dyDescent="0.25">
      <c r="A20" s="983"/>
      <c r="B20" s="115"/>
      <c r="C20" s="314" t="s">
        <v>124</v>
      </c>
      <c r="D20" s="959"/>
      <c r="E20" s="960"/>
      <c r="F20" s="973"/>
      <c r="G20" s="974"/>
      <c r="H20" s="975"/>
      <c r="I20" s="188"/>
      <c r="J20" s="497"/>
      <c r="K20" s="497"/>
      <c r="L20" s="497"/>
      <c r="M20" s="498">
        <f>SUM(J20:L20)</f>
        <v>0</v>
      </c>
    </row>
    <row r="21" spans="1:13" ht="21" customHeight="1" x14ac:dyDescent="0.25">
      <c r="A21" s="983"/>
      <c r="B21" s="313">
        <v>4</v>
      </c>
      <c r="C21" s="910" t="s">
        <v>285</v>
      </c>
      <c r="D21" s="910"/>
      <c r="E21" s="910"/>
      <c r="F21" s="980"/>
      <c r="G21" s="980"/>
      <c r="H21" s="980"/>
      <c r="I21" s="981"/>
      <c r="J21" s="499">
        <f>SUM(J18:J20)</f>
        <v>0</v>
      </c>
      <c r="K21" s="499">
        <f>SUM(K18:K20)</f>
        <v>0</v>
      </c>
      <c r="L21" s="499">
        <f>SUM(L18:L20)</f>
        <v>0</v>
      </c>
      <c r="M21" s="500">
        <f>SUM(J21:L21)</f>
        <v>0</v>
      </c>
    </row>
    <row r="22" spans="1:13" ht="21.75" customHeight="1" x14ac:dyDescent="0.25">
      <c r="A22" s="983"/>
      <c r="B22" s="103">
        <v>5</v>
      </c>
      <c r="C22" s="109" t="s">
        <v>68</v>
      </c>
      <c r="D22" s="109"/>
      <c r="E22" s="109"/>
      <c r="F22" s="109"/>
      <c r="G22" s="109"/>
      <c r="H22" s="109"/>
      <c r="I22" s="109"/>
      <c r="J22" s="501"/>
      <c r="K22" s="501"/>
      <c r="L22" s="501"/>
      <c r="M22" s="502"/>
    </row>
    <row r="23" spans="1:13" ht="16.5" customHeight="1" x14ac:dyDescent="0.25">
      <c r="A23" s="983"/>
      <c r="B23" s="111"/>
      <c r="C23" s="112" t="s">
        <v>122</v>
      </c>
      <c r="D23" s="944"/>
      <c r="E23" s="945"/>
      <c r="F23" s="961"/>
      <c r="G23" s="962"/>
      <c r="H23" s="963"/>
      <c r="I23" s="186"/>
      <c r="J23" s="493"/>
      <c r="K23" s="493"/>
      <c r="L23" s="493"/>
      <c r="M23" s="494">
        <f>SUM(J23:L23)</f>
        <v>0</v>
      </c>
    </row>
    <row r="24" spans="1:13" ht="16.5" customHeight="1" x14ac:dyDescent="0.25">
      <c r="A24" s="983"/>
      <c r="B24" s="113"/>
      <c r="C24" s="114" t="s">
        <v>123</v>
      </c>
      <c r="D24" s="964"/>
      <c r="E24" s="965"/>
      <c r="F24" s="941"/>
      <c r="G24" s="942"/>
      <c r="H24" s="943"/>
      <c r="I24" s="187"/>
      <c r="J24" s="495"/>
      <c r="K24" s="495"/>
      <c r="L24" s="495"/>
      <c r="M24" s="496">
        <f>SUM(J24:L24)</f>
        <v>0</v>
      </c>
    </row>
    <row r="25" spans="1:13" ht="16.5" customHeight="1" x14ac:dyDescent="0.25">
      <c r="A25" s="983"/>
      <c r="B25" s="115"/>
      <c r="C25" s="314" t="s">
        <v>124</v>
      </c>
      <c r="D25" s="959"/>
      <c r="E25" s="960"/>
      <c r="F25" s="973"/>
      <c r="G25" s="974"/>
      <c r="H25" s="975"/>
      <c r="I25" s="188"/>
      <c r="J25" s="497"/>
      <c r="K25" s="497"/>
      <c r="L25" s="497"/>
      <c r="M25" s="498">
        <f>SUM(J25:L25)</f>
        <v>0</v>
      </c>
    </row>
    <row r="26" spans="1:13" ht="21" customHeight="1" x14ac:dyDescent="0.25">
      <c r="A26" s="983"/>
      <c r="B26" s="313">
        <v>6</v>
      </c>
      <c r="C26" s="910" t="s">
        <v>286</v>
      </c>
      <c r="D26" s="910"/>
      <c r="E26" s="910"/>
      <c r="F26" s="980"/>
      <c r="G26" s="980"/>
      <c r="H26" s="980"/>
      <c r="I26" s="981"/>
      <c r="J26" s="499">
        <f>SUM(J23:J25)</f>
        <v>0</v>
      </c>
      <c r="K26" s="499">
        <f>SUM(K23:K25)</f>
        <v>0</v>
      </c>
      <c r="L26" s="499">
        <f>SUM(L23:L25)</f>
        <v>0</v>
      </c>
      <c r="M26" s="500">
        <f>SUM(J26:L26)</f>
        <v>0</v>
      </c>
    </row>
    <row r="27" spans="1:13" ht="21.75" customHeight="1" x14ac:dyDescent="0.25">
      <c r="A27" s="983"/>
      <c r="B27" s="103">
        <v>7</v>
      </c>
      <c r="C27" s="109" t="s">
        <v>70</v>
      </c>
      <c r="D27" s="109"/>
      <c r="E27" s="109"/>
      <c r="F27" s="109"/>
      <c r="G27" s="109"/>
      <c r="H27" s="109"/>
      <c r="I27" s="109"/>
      <c r="J27" s="501"/>
      <c r="K27" s="501"/>
      <c r="L27" s="501"/>
      <c r="M27" s="502"/>
    </row>
    <row r="28" spans="1:13" ht="16.5" customHeight="1" x14ac:dyDescent="0.25">
      <c r="A28" s="983"/>
      <c r="B28" s="111"/>
      <c r="C28" s="112" t="s">
        <v>122</v>
      </c>
      <c r="D28" s="976" t="s">
        <v>571</v>
      </c>
      <c r="E28" s="977"/>
      <c r="F28" s="961"/>
      <c r="G28" s="962"/>
      <c r="H28" s="963"/>
      <c r="I28" s="186"/>
      <c r="J28" s="493">
        <v>0</v>
      </c>
      <c r="K28" s="493"/>
      <c r="L28" s="493"/>
      <c r="M28" s="494">
        <f>SUM(J28:L28)</f>
        <v>0</v>
      </c>
    </row>
    <row r="29" spans="1:13" ht="16.5" customHeight="1" x14ac:dyDescent="0.25">
      <c r="A29" s="983"/>
      <c r="B29" s="113"/>
      <c r="C29" s="114" t="s">
        <v>123</v>
      </c>
      <c r="D29" s="964"/>
      <c r="E29" s="965"/>
      <c r="F29" s="941"/>
      <c r="G29" s="942"/>
      <c r="H29" s="943"/>
      <c r="I29" s="187"/>
      <c r="J29" s="495"/>
      <c r="K29" s="495"/>
      <c r="L29" s="495"/>
      <c r="M29" s="496">
        <f>SUM(J29:L29)</f>
        <v>0</v>
      </c>
    </row>
    <row r="30" spans="1:13" ht="16.5" customHeight="1" x14ac:dyDescent="0.25">
      <c r="A30" s="983"/>
      <c r="B30" s="113"/>
      <c r="C30" s="114" t="s">
        <v>124</v>
      </c>
      <c r="D30" s="964"/>
      <c r="E30" s="965"/>
      <c r="F30" s="941"/>
      <c r="G30" s="942"/>
      <c r="H30" s="943"/>
      <c r="I30" s="187"/>
      <c r="J30" s="495"/>
      <c r="K30" s="495"/>
      <c r="L30" s="495"/>
      <c r="M30" s="496">
        <f>SUM(J30:L30)</f>
        <v>0</v>
      </c>
    </row>
    <row r="31" spans="1:13" ht="16.5" customHeight="1" x14ac:dyDescent="0.25">
      <c r="A31" s="983"/>
      <c r="B31" s="115"/>
      <c r="C31" s="314" t="s">
        <v>125</v>
      </c>
      <c r="D31" s="959"/>
      <c r="E31" s="960"/>
      <c r="F31" s="973"/>
      <c r="G31" s="974"/>
      <c r="H31" s="975"/>
      <c r="I31" s="188"/>
      <c r="J31" s="497"/>
      <c r="K31" s="497"/>
      <c r="L31" s="497"/>
      <c r="M31" s="498">
        <f>SUM(J31:L31)</f>
        <v>0</v>
      </c>
    </row>
    <row r="32" spans="1:13" ht="21" customHeight="1" x14ac:dyDescent="0.25">
      <c r="A32" s="983"/>
      <c r="B32" s="313">
        <v>8</v>
      </c>
      <c r="C32" s="910" t="s">
        <v>287</v>
      </c>
      <c r="D32" s="910"/>
      <c r="E32" s="910"/>
      <c r="F32" s="980"/>
      <c r="G32" s="980"/>
      <c r="H32" s="980"/>
      <c r="I32" s="981"/>
      <c r="J32" s="499">
        <f>SUM(J28:J31)</f>
        <v>0</v>
      </c>
      <c r="K32" s="499">
        <f>SUM(K28:K31)</f>
        <v>0</v>
      </c>
      <c r="L32" s="499">
        <f>SUM(L28:L31)</f>
        <v>0</v>
      </c>
      <c r="M32" s="500">
        <f>SUM(J32:L32)</f>
        <v>0</v>
      </c>
    </row>
    <row r="33" spans="1:13" ht="21" customHeight="1" x14ac:dyDescent="0.25">
      <c r="A33" s="983"/>
      <c r="B33" s="107"/>
      <c r="C33" s="107"/>
      <c r="D33" s="107"/>
      <c r="E33" s="107"/>
      <c r="F33" s="844"/>
      <c r="G33" s="844"/>
      <c r="H33" s="844"/>
      <c r="I33" s="844"/>
      <c r="J33" s="844"/>
      <c r="K33" s="844"/>
      <c r="L33" s="844"/>
      <c r="M33" s="845"/>
    </row>
    <row r="34" spans="1:13" ht="21" customHeight="1" thickBot="1" x14ac:dyDescent="0.3">
      <c r="A34" s="984"/>
      <c r="B34" s="103">
        <v>9</v>
      </c>
      <c r="C34" s="844" t="s">
        <v>288</v>
      </c>
      <c r="D34" s="844"/>
      <c r="E34" s="844"/>
      <c r="F34" s="844"/>
      <c r="G34" s="844"/>
      <c r="H34" s="844"/>
      <c r="I34" s="845"/>
      <c r="J34" s="504">
        <f>J16+J21+J26+J32</f>
        <v>0</v>
      </c>
      <c r="K34" s="503">
        <f>K16+K21+K26+K32</f>
        <v>0</v>
      </c>
      <c r="L34" s="503">
        <f>L16+L21+L26+L32</f>
        <v>0</v>
      </c>
      <c r="M34" s="503">
        <f>M16+M21+M26+M32</f>
        <v>0</v>
      </c>
    </row>
    <row r="35" spans="1:13" ht="6.75" customHeight="1" thickTop="1" x14ac:dyDescent="0.25"/>
    <row r="36" spans="1:13" ht="45" customHeight="1" x14ac:dyDescent="0.25">
      <c r="A36" s="978" t="s">
        <v>543</v>
      </c>
      <c r="B36" s="978"/>
      <c r="C36" s="978"/>
      <c r="D36" s="978"/>
      <c r="E36" s="978"/>
      <c r="F36" s="978"/>
      <c r="G36" s="978"/>
      <c r="H36" s="978"/>
      <c r="I36" s="978"/>
      <c r="J36" s="978"/>
      <c r="K36" s="978"/>
      <c r="L36" s="978"/>
      <c r="M36" s="978"/>
    </row>
  </sheetData>
  <sheetProtection algorithmName="SHA-512" hashValue="SPqd6jDxsVjCkoiLGnApes4KFA7ew7kULUPoiPZMZh9m8LHp3AR3pzmowjj9xzVTr1U6cKBY2QMrcIQKZsK6Bw==" saltValue="0A7WP0hJaE+owqQZ1lyFMg==" spinCount="100000" sheet="1" selectLockedCells="1"/>
  <mergeCells count="53">
    <mergeCell ref="D19:E19"/>
    <mergeCell ref="F20:H20"/>
    <mergeCell ref="A36:M36"/>
    <mergeCell ref="B7:M7"/>
    <mergeCell ref="C16:I16"/>
    <mergeCell ref="C21:I21"/>
    <mergeCell ref="C26:I26"/>
    <mergeCell ref="A8:A34"/>
    <mergeCell ref="M8:M9"/>
    <mergeCell ref="F33:M33"/>
    <mergeCell ref="C32:I32"/>
    <mergeCell ref="D31:E31"/>
    <mergeCell ref="C34:I34"/>
    <mergeCell ref="D11:E11"/>
    <mergeCell ref="D12:E12"/>
    <mergeCell ref="F29:H29"/>
    <mergeCell ref="D30:E30"/>
    <mergeCell ref="F31:H31"/>
    <mergeCell ref="F30:H30"/>
    <mergeCell ref="F25:H25"/>
    <mergeCell ref="D23:E23"/>
    <mergeCell ref="F23:H23"/>
    <mergeCell ref="F24:H24"/>
    <mergeCell ref="D28:E28"/>
    <mergeCell ref="D24:E24"/>
    <mergeCell ref="D29:E29"/>
    <mergeCell ref="F28:H28"/>
    <mergeCell ref="D25:E25"/>
    <mergeCell ref="D20:E20"/>
    <mergeCell ref="F18:H18"/>
    <mergeCell ref="A1:M1"/>
    <mergeCell ref="F9:H9"/>
    <mergeCell ref="D13:E13"/>
    <mergeCell ref="F11:H11"/>
    <mergeCell ref="F12:H12"/>
    <mergeCell ref="L6:M6"/>
    <mergeCell ref="C10:M10"/>
    <mergeCell ref="A6:K6"/>
    <mergeCell ref="K8:K9"/>
    <mergeCell ref="A5:K5"/>
    <mergeCell ref="J8:J9"/>
    <mergeCell ref="D15:E15"/>
    <mergeCell ref="F13:H13"/>
    <mergeCell ref="F19:H19"/>
    <mergeCell ref="A3:M3"/>
    <mergeCell ref="F14:H14"/>
    <mergeCell ref="D18:E18"/>
    <mergeCell ref="L5:M5"/>
    <mergeCell ref="F15:H15"/>
    <mergeCell ref="L8:L9"/>
    <mergeCell ref="D14:E14"/>
    <mergeCell ref="F8:I8"/>
    <mergeCell ref="B9:E9"/>
  </mergeCells>
  <phoneticPr fontId="0" type="noConversion"/>
  <printOptions horizontalCentered="1"/>
  <pageMargins left="0.6" right="0.6" top="0.5" bottom="0.8" header="0.5" footer="0.5"/>
  <pageSetup scale="75" orientation="landscape" horizontalDpi="4294967294" verticalDpi="4294967294" r:id="rId1"/>
  <headerFooter alignWithMargins="0">
    <oddFooter>&amp;LFormulario VAE-009-A  Rev. 2010-08&amp;C&amp;D, &amp;T&amp;R9 de 21</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7"/>
  <dimension ref="A1:T76"/>
  <sheetViews>
    <sheetView showGridLines="0" topLeftCell="A22" zoomScale="125" zoomScaleNormal="125" workbookViewId="0">
      <selection activeCell="C9" sqref="C9:H9"/>
    </sheetView>
  </sheetViews>
  <sheetFormatPr defaultRowHeight="15" x14ac:dyDescent="0.25"/>
  <cols>
    <col min="1" max="1" width="2.5703125" customWidth="1"/>
    <col min="2" max="2" width="20" customWidth="1"/>
    <col min="3" max="3" width="2.7109375" customWidth="1"/>
    <col min="4" max="4" width="14.5703125" customWidth="1"/>
    <col min="5" max="5" width="2.7109375" customWidth="1"/>
    <col min="6" max="6" width="20.5703125" customWidth="1"/>
    <col min="7" max="7" width="9.7109375" customWidth="1"/>
    <col min="8" max="8" width="19.140625" customWidth="1"/>
    <col min="9" max="9" width="6.85546875" customWidth="1"/>
    <col min="10" max="10" width="7.5703125" customWidth="1"/>
    <col min="11" max="12" width="6.85546875" customWidth="1"/>
    <col min="13" max="13" width="16.28515625" customWidth="1"/>
  </cols>
  <sheetData>
    <row r="1" spans="1:20" x14ac:dyDescent="0.25">
      <c r="A1" s="805" t="s">
        <v>273</v>
      </c>
      <c r="B1" s="805"/>
      <c r="C1" s="805"/>
      <c r="D1" s="805"/>
      <c r="E1" s="805"/>
      <c r="F1" s="805"/>
      <c r="G1" s="805"/>
      <c r="H1" s="805"/>
      <c r="I1" s="805"/>
      <c r="J1" s="805"/>
      <c r="K1" s="805"/>
      <c r="L1" s="805"/>
      <c r="M1" s="805"/>
      <c r="N1" s="135"/>
      <c r="O1" s="135"/>
      <c r="P1" s="135"/>
      <c r="Q1" s="135"/>
      <c r="R1" s="135"/>
      <c r="S1" s="135"/>
      <c r="T1" s="135"/>
    </row>
    <row r="2" spans="1:20" ht="15" customHeight="1" x14ac:dyDescent="0.25">
      <c r="C2" s="137"/>
      <c r="D2" s="672" t="s">
        <v>686</v>
      </c>
      <c r="E2" s="672"/>
      <c r="F2" s="672"/>
      <c r="G2" s="672"/>
      <c r="H2" s="672"/>
      <c r="I2" s="672"/>
      <c r="J2" s="672"/>
      <c r="L2" s="1037">
        <f>'1 FO-Ingresos'!L2</f>
        <v>2022</v>
      </c>
      <c r="M2" s="1038"/>
    </row>
    <row r="3" spans="1:20" x14ac:dyDescent="0.25">
      <c r="A3" s="814" t="s">
        <v>844</v>
      </c>
      <c r="B3" s="814"/>
      <c r="C3" s="814"/>
      <c r="D3" s="814"/>
      <c r="E3" s="814"/>
      <c r="F3" s="814"/>
      <c r="G3" s="814"/>
      <c r="H3" s="814"/>
      <c r="I3" s="814"/>
      <c r="J3" s="814"/>
      <c r="K3" s="814"/>
      <c r="L3" s="814"/>
      <c r="M3" s="814"/>
      <c r="N3" s="190"/>
      <c r="O3" s="190"/>
    </row>
    <row r="4" spans="1:20" ht="9.9499999999999993" customHeight="1" x14ac:dyDescent="0.25">
      <c r="A4" s="687"/>
      <c r="B4" s="687"/>
      <c r="C4" s="687"/>
      <c r="D4" s="687"/>
      <c r="E4" s="687"/>
      <c r="F4" s="687"/>
      <c r="G4" s="687"/>
      <c r="H4" s="687"/>
      <c r="I4" s="687"/>
      <c r="J4" s="687"/>
      <c r="K4" s="689" t="str">
        <f>'1 FO-Ingresos'!K4</f>
        <v/>
      </c>
      <c r="L4" s="687"/>
      <c r="M4" s="687"/>
      <c r="N4" s="190"/>
      <c r="O4" s="190"/>
    </row>
    <row r="5" spans="1:20" ht="18" customHeight="1" x14ac:dyDescent="0.25">
      <c r="A5" s="893" t="str">
        <f>'1 FO-Ingresos'!A5:H5</f>
        <v>Parroquia X</v>
      </c>
      <c r="B5" s="896"/>
      <c r="C5" s="896"/>
      <c r="D5" s="896"/>
      <c r="E5" s="896"/>
      <c r="F5" s="896"/>
      <c r="G5" s="896"/>
      <c r="H5" s="896"/>
      <c r="I5" s="896"/>
      <c r="J5" s="896"/>
      <c r="K5" s="897"/>
      <c r="L5" s="1039">
        <f>'1 FO-Ingresos'!K5</f>
        <v>999</v>
      </c>
      <c r="M5" s="1040"/>
    </row>
    <row r="6" spans="1:20" ht="11.25" customHeight="1" x14ac:dyDescent="0.25">
      <c r="A6" s="856" t="s">
        <v>106</v>
      </c>
      <c r="B6" s="937"/>
      <c r="C6" s="937"/>
      <c r="D6" s="937"/>
      <c r="E6" s="937"/>
      <c r="F6" s="937"/>
      <c r="G6" s="937"/>
      <c r="H6" s="937"/>
      <c r="I6" s="937"/>
      <c r="J6" s="937"/>
      <c r="K6" s="857"/>
      <c r="L6" s="856" t="s">
        <v>78</v>
      </c>
      <c r="M6" s="857"/>
    </row>
    <row r="7" spans="1:20" ht="28.5" customHeight="1" x14ac:dyDescent="0.25">
      <c r="A7" s="855" t="s">
        <v>54</v>
      </c>
      <c r="B7" s="855"/>
      <c r="C7" s="855"/>
      <c r="D7" s="855"/>
      <c r="E7" s="855"/>
      <c r="F7" s="855"/>
      <c r="G7" s="855"/>
      <c r="H7" s="855"/>
      <c r="I7" s="855"/>
      <c r="J7" s="855"/>
      <c r="K7" s="855"/>
      <c r="L7" s="855"/>
      <c r="M7" s="855"/>
    </row>
    <row r="8" spans="1:20" ht="20.25" customHeight="1" thickBot="1" x14ac:dyDescent="0.3">
      <c r="A8" s="886" t="s">
        <v>179</v>
      </c>
      <c r="B8" s="1044" t="s">
        <v>633</v>
      </c>
      <c r="C8" s="1045"/>
      <c r="D8" s="1045"/>
      <c r="E8" s="1045"/>
      <c r="F8" s="1045"/>
      <c r="G8" s="1045"/>
      <c r="H8" s="1045"/>
      <c r="I8" s="1045"/>
      <c r="J8" s="1045"/>
      <c r="K8" s="1045"/>
      <c r="L8" s="1045"/>
      <c r="M8" s="1046"/>
    </row>
    <row r="9" spans="1:20" ht="12" customHeight="1" x14ac:dyDescent="0.25">
      <c r="A9" s="887"/>
      <c r="B9" s="217" t="s">
        <v>270</v>
      </c>
      <c r="C9" s="1032"/>
      <c r="D9" s="1033"/>
      <c r="E9" s="1033"/>
      <c r="F9" s="1033"/>
      <c r="G9" s="1033"/>
      <c r="H9" s="1033"/>
      <c r="I9" s="999" t="s">
        <v>497</v>
      </c>
      <c r="J9" s="1000"/>
      <c r="K9" s="1034"/>
      <c r="L9" s="1035"/>
      <c r="M9" s="1036"/>
    </row>
    <row r="10" spans="1:20" ht="12" customHeight="1" x14ac:dyDescent="0.25">
      <c r="A10" s="887"/>
      <c r="B10" s="218" t="s">
        <v>61</v>
      </c>
      <c r="C10" s="941"/>
      <c r="D10" s="1041"/>
      <c r="E10" s="1041"/>
      <c r="F10" s="1041"/>
      <c r="G10" s="1041"/>
      <c r="H10" s="1041"/>
      <c r="I10" s="1041"/>
      <c r="J10" s="1041"/>
      <c r="K10" s="1041"/>
      <c r="L10" s="1041"/>
      <c r="M10" s="1042"/>
    </row>
    <row r="11" spans="1:20" ht="12" customHeight="1" x14ac:dyDescent="0.25">
      <c r="A11" s="887"/>
      <c r="B11" s="219"/>
      <c r="C11" s="941"/>
      <c r="D11" s="1041"/>
      <c r="E11" s="1041"/>
      <c r="F11" s="1041"/>
      <c r="G11" s="1041"/>
      <c r="H11" s="1041"/>
      <c r="I11" s="1041"/>
      <c r="J11" s="1041"/>
      <c r="K11" s="1041"/>
      <c r="L11" s="1041"/>
      <c r="M11" s="1042"/>
    </row>
    <row r="12" spans="1:20" ht="12" customHeight="1" x14ac:dyDescent="0.25">
      <c r="A12" s="887"/>
      <c r="B12" s="218" t="s">
        <v>73</v>
      </c>
      <c r="C12" s="1043"/>
      <c r="D12" s="990"/>
      <c r="E12" s="990"/>
      <c r="F12" s="990"/>
      <c r="G12" s="990"/>
      <c r="H12" s="990"/>
      <c r="I12" s="990"/>
      <c r="J12" s="990"/>
      <c r="K12" s="990"/>
      <c r="L12" s="990"/>
      <c r="M12" s="991"/>
    </row>
    <row r="13" spans="1:20" ht="12" customHeight="1" x14ac:dyDescent="0.25">
      <c r="A13" s="887"/>
      <c r="B13" s="218" t="s">
        <v>81</v>
      </c>
      <c r="C13" s="995"/>
      <c r="D13" s="996"/>
      <c r="E13" s="558"/>
      <c r="F13" s="987" t="s">
        <v>567</v>
      </c>
      <c r="G13" s="988"/>
      <c r="H13" s="507">
        <v>0</v>
      </c>
      <c r="I13" s="1006" t="s">
        <v>83</v>
      </c>
      <c r="J13" s="1007"/>
      <c r="K13" s="1008"/>
      <c r="L13" s="1009"/>
      <c r="M13" s="521"/>
    </row>
    <row r="14" spans="1:20" ht="12" customHeight="1" x14ac:dyDescent="0.25">
      <c r="A14" s="887"/>
      <c r="B14" s="18"/>
      <c r="C14" s="1002" t="s">
        <v>269</v>
      </c>
      <c r="D14" s="1002"/>
      <c r="E14" s="1002"/>
      <c r="F14" s="1003"/>
      <c r="G14" s="1004"/>
      <c r="H14" s="506"/>
      <c r="I14" s="859" t="s">
        <v>508</v>
      </c>
      <c r="J14" s="860"/>
      <c r="K14" s="860"/>
      <c r="L14" s="860"/>
      <c r="M14" s="861"/>
    </row>
    <row r="15" spans="1:20" ht="12" customHeight="1" x14ac:dyDescent="0.25">
      <c r="A15" s="887"/>
      <c r="B15" s="18"/>
      <c r="C15" s="1014" t="s">
        <v>499</v>
      </c>
      <c r="D15" s="1003"/>
      <c r="E15" s="1003"/>
      <c r="F15" s="1003"/>
      <c r="G15" s="1004"/>
      <c r="H15" s="506"/>
      <c r="I15" s="956" t="s">
        <v>505</v>
      </c>
      <c r="J15" s="957"/>
      <c r="K15" s="958"/>
      <c r="L15" s="956" t="s">
        <v>506</v>
      </c>
      <c r="M15" s="1001"/>
    </row>
    <row r="16" spans="1:20" ht="12" customHeight="1" x14ac:dyDescent="0.25">
      <c r="A16" s="887"/>
      <c r="B16" s="18"/>
      <c r="C16" s="1014" t="s">
        <v>498</v>
      </c>
      <c r="D16" s="1003"/>
      <c r="E16" s="1003"/>
      <c r="F16" s="1003"/>
      <c r="G16" s="1004"/>
      <c r="H16" s="506"/>
      <c r="I16" s="522" t="s">
        <v>507</v>
      </c>
      <c r="J16" s="1010"/>
      <c r="K16" s="1011"/>
      <c r="L16" s="522" t="s">
        <v>507</v>
      </c>
      <c r="M16" s="523"/>
    </row>
    <row r="17" spans="1:13" ht="12" customHeight="1" thickBot="1" x14ac:dyDescent="0.3">
      <c r="A17" s="887"/>
      <c r="B17" s="220"/>
      <c r="C17" s="1015" t="s">
        <v>500</v>
      </c>
      <c r="D17" s="1016"/>
      <c r="E17" s="1016"/>
      <c r="F17" s="1016"/>
      <c r="G17" s="1017"/>
      <c r="H17" s="508">
        <f>H14+H15-H16</f>
        <v>0</v>
      </c>
      <c r="I17" s="522" t="s">
        <v>502</v>
      </c>
      <c r="J17" s="1012"/>
      <c r="K17" s="1013"/>
      <c r="L17" s="522" t="s">
        <v>502</v>
      </c>
      <c r="M17" s="463"/>
    </row>
    <row r="18" spans="1:13" ht="12" customHeight="1" x14ac:dyDescent="0.25">
      <c r="A18" s="887"/>
      <c r="B18" s="217" t="s">
        <v>270</v>
      </c>
      <c r="C18" s="1053"/>
      <c r="D18" s="1053"/>
      <c r="E18" s="1053"/>
      <c r="F18" s="1053"/>
      <c r="G18" s="1053"/>
      <c r="H18" s="1053"/>
      <c r="I18" s="999" t="s">
        <v>497</v>
      </c>
      <c r="J18" s="1000"/>
      <c r="K18" s="992"/>
      <c r="L18" s="997"/>
      <c r="M18" s="998"/>
    </row>
    <row r="19" spans="1:13" ht="12" customHeight="1" x14ac:dyDescent="0.25">
      <c r="A19" s="887"/>
      <c r="B19" s="218" t="s">
        <v>61</v>
      </c>
      <c r="C19" s="989"/>
      <c r="D19" s="990"/>
      <c r="E19" s="990"/>
      <c r="F19" s="990"/>
      <c r="G19" s="990"/>
      <c r="H19" s="990"/>
      <c r="I19" s="990"/>
      <c r="J19" s="990"/>
      <c r="K19" s="990"/>
      <c r="L19" s="990"/>
      <c r="M19" s="991"/>
    </row>
    <row r="20" spans="1:13" ht="12" customHeight="1" x14ac:dyDescent="0.25">
      <c r="A20" s="887"/>
      <c r="B20" s="219"/>
      <c r="C20" s="941"/>
      <c r="D20" s="942"/>
      <c r="E20" s="942"/>
      <c r="F20" s="942"/>
      <c r="G20" s="942"/>
      <c r="H20" s="942"/>
      <c r="I20" s="942"/>
      <c r="J20" s="942"/>
      <c r="K20" s="517"/>
      <c r="L20" s="517"/>
      <c r="M20" s="518"/>
    </row>
    <row r="21" spans="1:13" ht="12" customHeight="1" x14ac:dyDescent="0.25">
      <c r="A21" s="887"/>
      <c r="B21" s="218" t="s">
        <v>73</v>
      </c>
      <c r="C21" s="1030"/>
      <c r="D21" s="1031"/>
      <c r="E21" s="1031"/>
      <c r="F21" s="1031"/>
      <c r="G21" s="1031"/>
      <c r="H21" s="1031"/>
      <c r="I21" s="1031"/>
      <c r="J21" s="1031"/>
      <c r="K21" s="519"/>
      <c r="L21" s="519"/>
      <c r="M21" s="520"/>
    </row>
    <row r="22" spans="1:13" ht="12" customHeight="1" x14ac:dyDescent="0.25">
      <c r="A22" s="887"/>
      <c r="B22" s="218" t="s">
        <v>81</v>
      </c>
      <c r="C22" s="995"/>
      <c r="D22" s="996"/>
      <c r="E22" s="558"/>
      <c r="F22" s="987" t="s">
        <v>567</v>
      </c>
      <c r="G22" s="988"/>
      <c r="H22" s="559">
        <v>0</v>
      </c>
      <c r="I22" s="1006" t="s">
        <v>83</v>
      </c>
      <c r="J22" s="1007"/>
      <c r="K22" s="1008"/>
      <c r="L22" s="1009"/>
      <c r="M22" s="521"/>
    </row>
    <row r="23" spans="1:13" ht="12" customHeight="1" x14ac:dyDescent="0.25">
      <c r="A23" s="887"/>
      <c r="B23" s="18"/>
      <c r="C23" s="1002" t="s">
        <v>269</v>
      </c>
      <c r="D23" s="1002"/>
      <c r="E23" s="1002"/>
      <c r="F23" s="1003"/>
      <c r="G23" s="1004"/>
      <c r="H23" s="506">
        <v>0</v>
      </c>
      <c r="I23" s="859" t="s">
        <v>508</v>
      </c>
      <c r="J23" s="860"/>
      <c r="K23" s="860"/>
      <c r="L23" s="860"/>
      <c r="M23" s="861"/>
    </row>
    <row r="24" spans="1:13" ht="12" customHeight="1" x14ac:dyDescent="0.25">
      <c r="A24" s="887"/>
      <c r="B24" s="18"/>
      <c r="C24" s="1014" t="s">
        <v>499</v>
      </c>
      <c r="D24" s="1003"/>
      <c r="E24" s="1003"/>
      <c r="F24" s="1003"/>
      <c r="G24" s="1004"/>
      <c r="H24" s="506"/>
      <c r="I24" s="956" t="s">
        <v>505</v>
      </c>
      <c r="J24" s="957"/>
      <c r="K24" s="958"/>
      <c r="L24" s="956" t="s">
        <v>506</v>
      </c>
      <c r="M24" s="1001"/>
    </row>
    <row r="25" spans="1:13" ht="12" customHeight="1" x14ac:dyDescent="0.25">
      <c r="A25" s="887"/>
      <c r="B25" s="18"/>
      <c r="C25" s="1014" t="s">
        <v>498</v>
      </c>
      <c r="D25" s="1003"/>
      <c r="E25" s="1003"/>
      <c r="F25" s="1003"/>
      <c r="G25" s="1004"/>
      <c r="H25" s="506"/>
      <c r="I25" s="522" t="s">
        <v>507</v>
      </c>
      <c r="J25" s="1010"/>
      <c r="K25" s="1011"/>
      <c r="L25" s="522" t="s">
        <v>507</v>
      </c>
      <c r="M25" s="523"/>
    </row>
    <row r="26" spans="1:13" ht="12" customHeight="1" thickBot="1" x14ac:dyDescent="0.3">
      <c r="A26" s="887"/>
      <c r="B26" s="220"/>
      <c r="C26" s="1015" t="s">
        <v>500</v>
      </c>
      <c r="D26" s="1016"/>
      <c r="E26" s="1016"/>
      <c r="F26" s="1016"/>
      <c r="G26" s="1017"/>
      <c r="H26" s="508">
        <f>H23+H24-H25</f>
        <v>0</v>
      </c>
      <c r="I26" s="522" t="s">
        <v>502</v>
      </c>
      <c r="J26" s="1012"/>
      <c r="K26" s="1013"/>
      <c r="L26" s="522" t="s">
        <v>502</v>
      </c>
      <c r="M26" s="463"/>
    </row>
    <row r="27" spans="1:13" ht="12" customHeight="1" x14ac:dyDescent="0.25">
      <c r="A27" s="887"/>
      <c r="B27" s="217" t="s">
        <v>270</v>
      </c>
      <c r="C27" s="1053"/>
      <c r="D27" s="1053"/>
      <c r="E27" s="1053"/>
      <c r="F27" s="1053"/>
      <c r="G27" s="1053"/>
      <c r="H27" s="1053"/>
      <c r="I27" s="999" t="s">
        <v>497</v>
      </c>
      <c r="J27" s="1000"/>
      <c r="K27" s="992"/>
      <c r="L27" s="997"/>
      <c r="M27" s="998"/>
    </row>
    <row r="28" spans="1:13" ht="12" customHeight="1" x14ac:dyDescent="0.25">
      <c r="A28" s="887"/>
      <c r="B28" s="218" t="s">
        <v>61</v>
      </c>
      <c r="C28" s="989"/>
      <c r="D28" s="990"/>
      <c r="E28" s="990"/>
      <c r="F28" s="990"/>
      <c r="G28" s="990"/>
      <c r="H28" s="990"/>
      <c r="I28" s="990"/>
      <c r="J28" s="990"/>
      <c r="K28" s="990"/>
      <c r="L28" s="990"/>
      <c r="M28" s="991"/>
    </row>
    <row r="29" spans="1:13" ht="12" customHeight="1" x14ac:dyDescent="0.25">
      <c r="A29" s="887"/>
      <c r="B29" s="219"/>
      <c r="C29" s="1047"/>
      <c r="D29" s="1048"/>
      <c r="E29" s="1048"/>
      <c r="F29" s="1048"/>
      <c r="G29" s="1048"/>
      <c r="H29" s="1048"/>
      <c r="I29" s="1048"/>
      <c r="J29" s="1048"/>
      <c r="K29" s="1048"/>
      <c r="L29" s="1048"/>
      <c r="M29" s="1049"/>
    </row>
    <row r="30" spans="1:13" ht="12" customHeight="1" x14ac:dyDescent="0.25">
      <c r="A30" s="887"/>
      <c r="B30" s="218" t="s">
        <v>73</v>
      </c>
      <c r="C30" s="1050"/>
      <c r="D30" s="1051"/>
      <c r="E30" s="1051"/>
      <c r="F30" s="1051"/>
      <c r="G30" s="1051"/>
      <c r="H30" s="1051"/>
      <c r="I30" s="1051"/>
      <c r="J30" s="1051"/>
      <c r="K30" s="1051"/>
      <c r="L30" s="1051"/>
      <c r="M30" s="1052"/>
    </row>
    <row r="31" spans="1:13" ht="12" customHeight="1" x14ac:dyDescent="0.25">
      <c r="A31" s="887"/>
      <c r="B31" s="218" t="s">
        <v>81</v>
      </c>
      <c r="C31" s="995"/>
      <c r="D31" s="996"/>
      <c r="E31" s="558"/>
      <c r="F31" s="987" t="s">
        <v>567</v>
      </c>
      <c r="G31" s="988"/>
      <c r="H31" s="559">
        <v>0</v>
      </c>
      <c r="I31" s="1006" t="s">
        <v>83</v>
      </c>
      <c r="J31" s="1007"/>
      <c r="K31" s="1008"/>
      <c r="L31" s="1009"/>
      <c r="M31" s="521"/>
    </row>
    <row r="32" spans="1:13" ht="12" customHeight="1" x14ac:dyDescent="0.25">
      <c r="A32" s="887"/>
      <c r="B32" s="18"/>
      <c r="C32" s="1002" t="s">
        <v>269</v>
      </c>
      <c r="D32" s="1002"/>
      <c r="E32" s="1002"/>
      <c r="F32" s="1003"/>
      <c r="G32" s="1004"/>
      <c r="H32" s="506">
        <v>0</v>
      </c>
      <c r="I32" s="859" t="s">
        <v>508</v>
      </c>
      <c r="J32" s="860"/>
      <c r="K32" s="860"/>
      <c r="L32" s="860"/>
      <c r="M32" s="861"/>
    </row>
    <row r="33" spans="1:13" ht="12" customHeight="1" x14ac:dyDescent="0.25">
      <c r="A33" s="887"/>
      <c r="B33" s="18"/>
      <c r="C33" s="1014" t="s">
        <v>499</v>
      </c>
      <c r="D33" s="1003"/>
      <c r="E33" s="1003"/>
      <c r="F33" s="1003"/>
      <c r="G33" s="1004"/>
      <c r="H33" s="506"/>
      <c r="I33" s="956" t="s">
        <v>505</v>
      </c>
      <c r="J33" s="957"/>
      <c r="K33" s="958"/>
      <c r="L33" s="956" t="s">
        <v>506</v>
      </c>
      <c r="M33" s="1001"/>
    </row>
    <row r="34" spans="1:13" ht="12" customHeight="1" x14ac:dyDescent="0.25">
      <c r="A34" s="887"/>
      <c r="B34" s="18"/>
      <c r="C34" s="1014" t="s">
        <v>498</v>
      </c>
      <c r="D34" s="1003"/>
      <c r="E34" s="1003"/>
      <c r="F34" s="1003"/>
      <c r="G34" s="1004"/>
      <c r="H34" s="506"/>
      <c r="I34" s="522" t="s">
        <v>507</v>
      </c>
      <c r="J34" s="1010"/>
      <c r="K34" s="1011"/>
      <c r="L34" s="522" t="s">
        <v>507</v>
      </c>
      <c r="M34" s="523"/>
    </row>
    <row r="35" spans="1:13" ht="12" customHeight="1" thickBot="1" x14ac:dyDescent="0.3">
      <c r="A35" s="887"/>
      <c r="B35" s="220"/>
      <c r="C35" s="1015" t="s">
        <v>500</v>
      </c>
      <c r="D35" s="1016"/>
      <c r="E35" s="1016"/>
      <c r="F35" s="1016"/>
      <c r="G35" s="1017"/>
      <c r="H35" s="508">
        <f>H32+H33-H34</f>
        <v>0</v>
      </c>
      <c r="I35" s="522" t="s">
        <v>502</v>
      </c>
      <c r="J35" s="1012"/>
      <c r="K35" s="1013"/>
      <c r="L35" s="522" t="s">
        <v>502</v>
      </c>
      <c r="M35" s="463"/>
    </row>
    <row r="36" spans="1:13" ht="12" customHeight="1" x14ac:dyDescent="0.25">
      <c r="A36" s="887"/>
      <c r="B36" s="217" t="s">
        <v>270</v>
      </c>
      <c r="C36" s="1005"/>
      <c r="D36" s="1005"/>
      <c r="E36" s="1005"/>
      <c r="F36" s="1005"/>
      <c r="G36" s="1005"/>
      <c r="H36" s="1005"/>
      <c r="I36" s="999" t="s">
        <v>497</v>
      </c>
      <c r="J36" s="1000"/>
      <c r="K36" s="992"/>
      <c r="L36" s="997"/>
      <c r="M36" s="998"/>
    </row>
    <row r="37" spans="1:13" ht="12" customHeight="1" x14ac:dyDescent="0.25">
      <c r="A37" s="887"/>
      <c r="B37" s="218" t="s">
        <v>61</v>
      </c>
      <c r="C37" s="989"/>
      <c r="D37" s="990"/>
      <c r="E37" s="990"/>
      <c r="F37" s="990"/>
      <c r="G37" s="990"/>
      <c r="H37" s="990"/>
      <c r="I37" s="990"/>
      <c r="J37" s="990"/>
      <c r="K37" s="990"/>
      <c r="L37" s="990"/>
      <c r="M37" s="991"/>
    </row>
    <row r="38" spans="1:13" ht="12" customHeight="1" x14ac:dyDescent="0.25">
      <c r="A38" s="887"/>
      <c r="B38" s="219"/>
      <c r="C38" s="941"/>
      <c r="D38" s="942"/>
      <c r="E38" s="942"/>
      <c r="F38" s="942"/>
      <c r="G38" s="942"/>
      <c r="H38" s="942"/>
      <c r="I38" s="942"/>
      <c r="J38" s="942"/>
      <c r="K38" s="517"/>
      <c r="L38" s="517"/>
      <c r="M38" s="518"/>
    </row>
    <row r="39" spans="1:13" ht="12" customHeight="1" x14ac:dyDescent="0.25">
      <c r="A39" s="887"/>
      <c r="B39" s="218" t="s">
        <v>73</v>
      </c>
      <c r="C39" s="1030"/>
      <c r="D39" s="1031"/>
      <c r="E39" s="1031"/>
      <c r="F39" s="1031"/>
      <c r="G39" s="1031"/>
      <c r="H39" s="1031"/>
      <c r="I39" s="1031"/>
      <c r="J39" s="1031"/>
      <c r="K39" s="519"/>
      <c r="L39" s="519"/>
      <c r="M39" s="520"/>
    </row>
    <row r="40" spans="1:13" ht="12" customHeight="1" x14ac:dyDescent="0.25">
      <c r="A40" s="887"/>
      <c r="B40" s="218" t="s">
        <v>81</v>
      </c>
      <c r="C40" s="995"/>
      <c r="D40" s="996"/>
      <c r="E40" s="558"/>
      <c r="F40" s="987" t="s">
        <v>567</v>
      </c>
      <c r="G40" s="988"/>
      <c r="H40" s="559">
        <v>0</v>
      </c>
      <c r="I40" s="1006" t="s">
        <v>83</v>
      </c>
      <c r="J40" s="1007"/>
      <c r="K40" s="1008"/>
      <c r="L40" s="1009"/>
      <c r="M40" s="521"/>
    </row>
    <row r="41" spans="1:13" ht="12" customHeight="1" x14ac:dyDescent="0.25">
      <c r="A41" s="887"/>
      <c r="B41" s="18"/>
      <c r="C41" s="1002" t="s">
        <v>269</v>
      </c>
      <c r="D41" s="1002"/>
      <c r="E41" s="1002"/>
      <c r="F41" s="1003"/>
      <c r="G41" s="1004"/>
      <c r="H41" s="506">
        <v>0</v>
      </c>
      <c r="I41" s="859" t="s">
        <v>508</v>
      </c>
      <c r="J41" s="860"/>
      <c r="K41" s="860"/>
      <c r="L41" s="860"/>
      <c r="M41" s="861"/>
    </row>
    <row r="42" spans="1:13" ht="12" customHeight="1" x14ac:dyDescent="0.25">
      <c r="A42" s="887"/>
      <c r="B42" s="18"/>
      <c r="C42" s="1014" t="s">
        <v>499</v>
      </c>
      <c r="D42" s="1003"/>
      <c r="E42" s="1003"/>
      <c r="F42" s="1003"/>
      <c r="G42" s="1004"/>
      <c r="H42" s="506"/>
      <c r="I42" s="956" t="s">
        <v>505</v>
      </c>
      <c r="J42" s="957"/>
      <c r="K42" s="958"/>
      <c r="L42" s="956" t="s">
        <v>506</v>
      </c>
      <c r="M42" s="1001"/>
    </row>
    <row r="43" spans="1:13" ht="12" customHeight="1" x14ac:dyDescent="0.25">
      <c r="A43" s="887"/>
      <c r="B43" s="18"/>
      <c r="C43" s="1014" t="s">
        <v>498</v>
      </c>
      <c r="D43" s="1003"/>
      <c r="E43" s="1003"/>
      <c r="F43" s="1003"/>
      <c r="G43" s="1004"/>
      <c r="H43" s="506"/>
      <c r="I43" s="522" t="s">
        <v>507</v>
      </c>
      <c r="J43" s="1010"/>
      <c r="K43" s="1011"/>
      <c r="L43" s="522" t="s">
        <v>507</v>
      </c>
      <c r="M43" s="523"/>
    </row>
    <row r="44" spans="1:13" ht="12" customHeight="1" thickBot="1" x14ac:dyDescent="0.3">
      <c r="A44" s="887"/>
      <c r="B44" s="220"/>
      <c r="C44" s="1015" t="s">
        <v>500</v>
      </c>
      <c r="D44" s="1016"/>
      <c r="E44" s="1016"/>
      <c r="F44" s="1016"/>
      <c r="G44" s="1017"/>
      <c r="H44" s="731">
        <f>H41+H42-H43</f>
        <v>0</v>
      </c>
      <c r="I44" s="732" t="s">
        <v>502</v>
      </c>
      <c r="J44" s="1012"/>
      <c r="K44" s="1013"/>
      <c r="L44" s="733" t="s">
        <v>502</v>
      </c>
      <c r="M44" s="734"/>
    </row>
    <row r="45" spans="1:13" ht="24" customHeight="1" x14ac:dyDescent="0.25">
      <c r="A45" s="887"/>
      <c r="B45" s="735"/>
      <c r="C45" s="736"/>
      <c r="D45" s="737"/>
      <c r="E45" s="737"/>
      <c r="F45" s="737"/>
      <c r="G45" s="737"/>
      <c r="H45" s="738"/>
      <c r="I45" s="738"/>
      <c r="J45" s="738"/>
      <c r="K45" s="738"/>
      <c r="L45" s="738"/>
      <c r="M45" s="739"/>
    </row>
    <row r="46" spans="1:13" ht="20.25" customHeight="1" thickBot="1" x14ac:dyDescent="0.3">
      <c r="A46" s="887"/>
      <c r="B46" s="1018" t="s">
        <v>107</v>
      </c>
      <c r="C46" s="1018"/>
      <c r="D46" s="1018"/>
      <c r="E46" s="1018"/>
      <c r="F46" s="1018"/>
      <c r="G46" s="1018"/>
      <c r="H46" s="1018"/>
      <c r="I46" s="1018"/>
      <c r="J46" s="1018"/>
      <c r="K46" s="1018"/>
      <c r="L46" s="1018"/>
      <c r="M46" s="1019"/>
    </row>
    <row r="47" spans="1:13" ht="12.75" customHeight="1" x14ac:dyDescent="0.25">
      <c r="A47" s="887"/>
      <c r="B47" s="217" t="s">
        <v>270</v>
      </c>
      <c r="C47" s="1005"/>
      <c r="D47" s="1005"/>
      <c r="E47" s="1005"/>
      <c r="F47" s="1005"/>
      <c r="G47" s="1005"/>
      <c r="H47" s="1005"/>
      <c r="I47" s="999" t="s">
        <v>497</v>
      </c>
      <c r="J47" s="1000"/>
      <c r="K47" s="992"/>
      <c r="L47" s="997"/>
      <c r="M47" s="998"/>
    </row>
    <row r="48" spans="1:13" ht="12.75" customHeight="1" x14ac:dyDescent="0.25">
      <c r="A48" s="887"/>
      <c r="B48" s="218" t="s">
        <v>61</v>
      </c>
      <c r="C48" s="989"/>
      <c r="D48" s="990"/>
      <c r="E48" s="990"/>
      <c r="F48" s="990"/>
      <c r="G48" s="990"/>
      <c r="H48" s="990"/>
      <c r="I48" s="990"/>
      <c r="J48" s="990"/>
      <c r="K48" s="990"/>
      <c r="L48" s="990"/>
      <c r="M48" s="991"/>
    </row>
    <row r="49" spans="1:13" ht="12.75" customHeight="1" x14ac:dyDescent="0.25">
      <c r="A49" s="887"/>
      <c r="B49" s="219"/>
      <c r="C49" s="989"/>
      <c r="D49" s="990"/>
      <c r="E49" s="990"/>
      <c r="F49" s="990"/>
      <c r="G49" s="990"/>
      <c r="H49" s="990"/>
      <c r="I49" s="990"/>
      <c r="J49" s="990"/>
      <c r="K49" s="990"/>
      <c r="L49" s="990"/>
      <c r="M49" s="991"/>
    </row>
    <row r="50" spans="1:13" ht="12.75" customHeight="1" x14ac:dyDescent="0.25">
      <c r="A50" s="887"/>
      <c r="B50" s="218" t="s">
        <v>73</v>
      </c>
      <c r="C50" s="989"/>
      <c r="D50" s="990"/>
      <c r="E50" s="990"/>
      <c r="F50" s="990"/>
      <c r="G50" s="990"/>
      <c r="H50" s="990"/>
      <c r="I50" s="990"/>
      <c r="J50" s="990"/>
      <c r="K50" s="990"/>
      <c r="L50" s="990"/>
      <c r="M50" s="991"/>
    </row>
    <row r="51" spans="1:13" ht="12.75" customHeight="1" x14ac:dyDescent="0.25">
      <c r="A51" s="887"/>
      <c r="B51" s="218" t="s">
        <v>81</v>
      </c>
      <c r="C51" s="995"/>
      <c r="D51" s="996"/>
      <c r="E51" s="558"/>
      <c r="F51" s="987" t="s">
        <v>567</v>
      </c>
      <c r="G51" s="988"/>
      <c r="H51" s="507">
        <v>0</v>
      </c>
      <c r="I51" s="1006" t="s">
        <v>83</v>
      </c>
      <c r="J51" s="1007"/>
      <c r="K51" s="1008"/>
      <c r="L51" s="1023"/>
      <c r="M51" s="191"/>
    </row>
    <row r="52" spans="1:13" ht="12.75" customHeight="1" x14ac:dyDescent="0.25">
      <c r="A52" s="887"/>
      <c r="B52" s="18"/>
      <c r="C52" s="1027" t="s">
        <v>271</v>
      </c>
      <c r="D52" s="1002"/>
      <c r="E52" s="1002"/>
      <c r="F52" s="1003"/>
      <c r="G52" s="1004"/>
      <c r="H52" s="506">
        <v>0</v>
      </c>
      <c r="I52" s="859" t="s">
        <v>510</v>
      </c>
      <c r="J52" s="860"/>
      <c r="K52" s="860"/>
      <c r="L52" s="524"/>
      <c r="M52" s="525"/>
    </row>
    <row r="53" spans="1:13" ht="12.75" customHeight="1" x14ac:dyDescent="0.25">
      <c r="A53" s="887"/>
      <c r="B53" s="18"/>
      <c r="C53" s="1014" t="s">
        <v>499</v>
      </c>
      <c r="D53" s="1003"/>
      <c r="E53" s="1003"/>
      <c r="F53" s="1003"/>
      <c r="G53" s="1004"/>
      <c r="H53" s="506"/>
      <c r="I53" s="956" t="s">
        <v>505</v>
      </c>
      <c r="J53" s="957"/>
      <c r="K53" s="957"/>
      <c r="L53" s="1024"/>
      <c r="M53" s="1025"/>
    </row>
    <row r="54" spans="1:13" ht="12.75" customHeight="1" x14ac:dyDescent="0.25">
      <c r="A54" s="887"/>
      <c r="B54" s="18"/>
      <c r="C54" s="1014" t="s">
        <v>498</v>
      </c>
      <c r="D54" s="1003"/>
      <c r="E54" s="1003"/>
      <c r="F54" s="1003"/>
      <c r="G54" s="1004"/>
      <c r="H54" s="506"/>
      <c r="I54" s="522" t="s">
        <v>507</v>
      </c>
      <c r="J54" s="1010"/>
      <c r="K54" s="1028"/>
      <c r="L54" s="1024"/>
      <c r="M54" s="1025"/>
    </row>
    <row r="55" spans="1:13" ht="12.75" customHeight="1" thickBot="1" x14ac:dyDescent="0.3">
      <c r="A55" s="887"/>
      <c r="B55" s="220"/>
      <c r="C55" s="1015" t="s">
        <v>501</v>
      </c>
      <c r="D55" s="1016"/>
      <c r="E55" s="1016"/>
      <c r="F55" s="1016"/>
      <c r="G55" s="1017"/>
      <c r="H55" s="508">
        <f>H52+H53-H54</f>
        <v>0</v>
      </c>
      <c r="I55" s="522" t="s">
        <v>502</v>
      </c>
      <c r="J55" s="1012"/>
      <c r="K55" s="1020"/>
      <c r="L55" s="1021"/>
      <c r="M55" s="1022"/>
    </row>
    <row r="56" spans="1:13" ht="12.75" customHeight="1" x14ac:dyDescent="0.25">
      <c r="A56" s="887"/>
      <c r="B56" s="217" t="s">
        <v>270</v>
      </c>
      <c r="C56" s="1005"/>
      <c r="D56" s="1005"/>
      <c r="E56" s="1005"/>
      <c r="F56" s="1005"/>
      <c r="G56" s="1005"/>
      <c r="H56" s="1005"/>
      <c r="I56" s="999" t="s">
        <v>497</v>
      </c>
      <c r="J56" s="1000"/>
      <c r="K56" s="992"/>
      <c r="L56" s="993"/>
      <c r="M56" s="994"/>
    </row>
    <row r="57" spans="1:13" ht="12.75" customHeight="1" x14ac:dyDescent="0.25">
      <c r="A57" s="887"/>
      <c r="B57" s="218" t="s">
        <v>61</v>
      </c>
      <c r="C57" s="989"/>
      <c r="D57" s="990"/>
      <c r="E57" s="990"/>
      <c r="F57" s="990"/>
      <c r="G57" s="990"/>
      <c r="H57" s="990"/>
      <c r="I57" s="990"/>
      <c r="J57" s="990"/>
      <c r="K57" s="990"/>
      <c r="L57" s="990"/>
      <c r="M57" s="991"/>
    </row>
    <row r="58" spans="1:13" ht="12.75" customHeight="1" x14ac:dyDescent="0.25">
      <c r="A58" s="887"/>
      <c r="B58" s="219"/>
      <c r="C58" s="989"/>
      <c r="D58" s="990"/>
      <c r="E58" s="990"/>
      <c r="F58" s="990"/>
      <c r="G58" s="990"/>
      <c r="H58" s="990"/>
      <c r="I58" s="990"/>
      <c r="J58" s="990"/>
      <c r="K58" s="990"/>
      <c r="L58" s="990"/>
      <c r="M58" s="991"/>
    </row>
    <row r="59" spans="1:13" ht="12.75" customHeight="1" x14ac:dyDescent="0.25">
      <c r="A59" s="887"/>
      <c r="B59" s="218" t="s">
        <v>73</v>
      </c>
      <c r="C59" s="989"/>
      <c r="D59" s="990"/>
      <c r="E59" s="990"/>
      <c r="F59" s="990"/>
      <c r="G59" s="990"/>
      <c r="H59" s="990"/>
      <c r="I59" s="990"/>
      <c r="J59" s="990"/>
      <c r="K59" s="990"/>
      <c r="L59" s="990"/>
      <c r="M59" s="991"/>
    </row>
    <row r="60" spans="1:13" ht="12.75" customHeight="1" x14ac:dyDescent="0.25">
      <c r="A60" s="887"/>
      <c r="B60" s="218" t="s">
        <v>81</v>
      </c>
      <c r="C60" s="995"/>
      <c r="D60" s="996"/>
      <c r="E60" s="558"/>
      <c r="F60" s="987" t="s">
        <v>567</v>
      </c>
      <c r="G60" s="988"/>
      <c r="H60" s="507">
        <v>0</v>
      </c>
      <c r="I60" s="1029" t="s">
        <v>83</v>
      </c>
      <c r="J60" s="988"/>
      <c r="K60" s="1008"/>
      <c r="L60" s="1026"/>
      <c r="M60" s="191"/>
    </row>
    <row r="61" spans="1:13" ht="12.75" customHeight="1" x14ac:dyDescent="0.25">
      <c r="A61" s="887"/>
      <c r="B61" s="18"/>
      <c r="C61" s="1027" t="s">
        <v>271</v>
      </c>
      <c r="D61" s="1002"/>
      <c r="E61" s="1002"/>
      <c r="F61" s="1003"/>
      <c r="G61" s="1004"/>
      <c r="H61" s="506">
        <v>0</v>
      </c>
      <c r="I61" s="859" t="s">
        <v>510</v>
      </c>
      <c r="J61" s="860"/>
      <c r="K61" s="861"/>
      <c r="L61" s="524"/>
      <c r="M61" s="525"/>
    </row>
    <row r="62" spans="1:13" ht="12.75" customHeight="1" x14ac:dyDescent="0.25">
      <c r="A62" s="887"/>
      <c r="B62" s="18"/>
      <c r="C62" s="1014" t="s">
        <v>499</v>
      </c>
      <c r="D62" s="1003"/>
      <c r="E62" s="1003"/>
      <c r="F62" s="1003"/>
      <c r="G62" s="1004"/>
      <c r="H62" s="506"/>
      <c r="I62" s="956" t="s">
        <v>505</v>
      </c>
      <c r="J62" s="957"/>
      <c r="K62" s="958"/>
      <c r="L62" s="1024"/>
      <c r="M62" s="1025"/>
    </row>
    <row r="63" spans="1:13" ht="12.75" customHeight="1" x14ac:dyDescent="0.25">
      <c r="A63" s="887"/>
      <c r="B63" s="18"/>
      <c r="C63" s="1014" t="s">
        <v>498</v>
      </c>
      <c r="D63" s="1003"/>
      <c r="E63" s="1003"/>
      <c r="F63" s="1003"/>
      <c r="G63" s="1004"/>
      <c r="H63" s="506"/>
      <c r="I63" s="522" t="s">
        <v>507</v>
      </c>
      <c r="J63" s="1010"/>
      <c r="K63" s="1011"/>
      <c r="L63" s="1024"/>
      <c r="M63" s="1025"/>
    </row>
    <row r="64" spans="1:13" ht="12.75" customHeight="1" thickBot="1" x14ac:dyDescent="0.3">
      <c r="A64" s="887"/>
      <c r="B64" s="220"/>
      <c r="C64" s="1015" t="s">
        <v>501</v>
      </c>
      <c r="D64" s="1016"/>
      <c r="E64" s="1016"/>
      <c r="F64" s="1016"/>
      <c r="G64" s="1017"/>
      <c r="H64" s="508">
        <f>H61+H62-H63</f>
        <v>0</v>
      </c>
      <c r="I64" s="522" t="s">
        <v>502</v>
      </c>
      <c r="J64" s="1012"/>
      <c r="K64" s="1013"/>
      <c r="L64" s="1021"/>
      <c r="M64" s="1022"/>
    </row>
    <row r="65" spans="1:13" ht="12.75" customHeight="1" x14ac:dyDescent="0.25">
      <c r="A65" s="887"/>
      <c r="B65" s="217" t="s">
        <v>270</v>
      </c>
      <c r="C65" s="1005"/>
      <c r="D65" s="1005"/>
      <c r="E65" s="1005"/>
      <c r="F65" s="1005"/>
      <c r="G65" s="1005"/>
      <c r="H65" s="1005"/>
      <c r="I65" s="999" t="s">
        <v>497</v>
      </c>
      <c r="J65" s="1000"/>
      <c r="K65" s="992"/>
      <c r="L65" s="993"/>
      <c r="M65" s="994"/>
    </row>
    <row r="66" spans="1:13" ht="12.75" customHeight="1" x14ac:dyDescent="0.25">
      <c r="A66" s="887"/>
      <c r="B66" s="218" t="s">
        <v>61</v>
      </c>
      <c r="C66" s="989"/>
      <c r="D66" s="990"/>
      <c r="E66" s="990"/>
      <c r="F66" s="990"/>
      <c r="G66" s="990"/>
      <c r="H66" s="990"/>
      <c r="I66" s="990"/>
      <c r="J66" s="990"/>
      <c r="K66" s="990"/>
      <c r="L66" s="990"/>
      <c r="M66" s="991"/>
    </row>
    <row r="67" spans="1:13" ht="12.75" customHeight="1" x14ac:dyDescent="0.25">
      <c r="A67" s="887"/>
      <c r="B67" s="219"/>
      <c r="C67" s="989"/>
      <c r="D67" s="990"/>
      <c r="E67" s="990"/>
      <c r="F67" s="990"/>
      <c r="G67" s="990"/>
      <c r="H67" s="990"/>
      <c r="I67" s="990"/>
      <c r="J67" s="990"/>
      <c r="K67" s="990"/>
      <c r="L67" s="990"/>
      <c r="M67" s="991"/>
    </row>
    <row r="68" spans="1:13" ht="12.75" customHeight="1" x14ac:dyDescent="0.25">
      <c r="A68" s="887"/>
      <c r="B68" s="218" t="s">
        <v>73</v>
      </c>
      <c r="C68" s="989"/>
      <c r="D68" s="990"/>
      <c r="E68" s="990"/>
      <c r="F68" s="990"/>
      <c r="G68" s="990"/>
      <c r="H68" s="990"/>
      <c r="I68" s="990"/>
      <c r="J68" s="990"/>
      <c r="K68" s="990"/>
      <c r="L68" s="990"/>
      <c r="M68" s="991"/>
    </row>
    <row r="69" spans="1:13" ht="12.75" customHeight="1" x14ac:dyDescent="0.25">
      <c r="A69" s="887"/>
      <c r="B69" s="218" t="s">
        <v>81</v>
      </c>
      <c r="C69" s="995"/>
      <c r="D69" s="996"/>
      <c r="E69" s="558"/>
      <c r="F69" s="987" t="s">
        <v>567</v>
      </c>
      <c r="G69" s="988"/>
      <c r="H69" s="507"/>
      <c r="I69" s="1006" t="s">
        <v>83</v>
      </c>
      <c r="J69" s="1007"/>
      <c r="K69" s="1008"/>
      <c r="L69" s="1023"/>
      <c r="M69" s="191"/>
    </row>
    <row r="70" spans="1:13" ht="12.75" customHeight="1" x14ac:dyDescent="0.25">
      <c r="A70" s="887"/>
      <c r="B70" s="18"/>
      <c r="C70" s="1027" t="s">
        <v>271</v>
      </c>
      <c r="D70" s="1002"/>
      <c r="E70" s="1002"/>
      <c r="F70" s="1003"/>
      <c r="G70" s="1004"/>
      <c r="H70" s="506">
        <v>0</v>
      </c>
      <c r="I70" s="859" t="s">
        <v>510</v>
      </c>
      <c r="J70" s="860"/>
      <c r="K70" s="860"/>
      <c r="L70" s="524"/>
      <c r="M70" s="525"/>
    </row>
    <row r="71" spans="1:13" ht="12.75" customHeight="1" x14ac:dyDescent="0.25">
      <c r="A71" s="887"/>
      <c r="B71" s="18"/>
      <c r="C71" s="1014" t="s">
        <v>499</v>
      </c>
      <c r="D71" s="1003"/>
      <c r="E71" s="1003"/>
      <c r="F71" s="1003"/>
      <c r="G71" s="1004"/>
      <c r="H71" s="506"/>
      <c r="I71" s="956" t="s">
        <v>505</v>
      </c>
      <c r="J71" s="957"/>
      <c r="K71" s="957"/>
      <c r="L71" s="1024"/>
      <c r="M71" s="1025"/>
    </row>
    <row r="72" spans="1:13" ht="12.75" customHeight="1" x14ac:dyDescent="0.25">
      <c r="A72" s="887"/>
      <c r="B72" s="18"/>
      <c r="C72" s="1014" t="s">
        <v>498</v>
      </c>
      <c r="D72" s="1003"/>
      <c r="E72" s="1003"/>
      <c r="F72" s="1003"/>
      <c r="G72" s="1004"/>
      <c r="H72" s="506"/>
      <c r="I72" s="522" t="s">
        <v>507</v>
      </c>
      <c r="J72" s="1010"/>
      <c r="K72" s="1028"/>
      <c r="L72" s="1024"/>
      <c r="M72" s="1025"/>
    </row>
    <row r="73" spans="1:13" ht="12.75" customHeight="1" thickBot="1" x14ac:dyDescent="0.3">
      <c r="A73" s="888"/>
      <c r="B73" s="220"/>
      <c r="C73" s="1015" t="s">
        <v>501</v>
      </c>
      <c r="D73" s="1016"/>
      <c r="E73" s="1016"/>
      <c r="F73" s="1016"/>
      <c r="G73" s="1017"/>
      <c r="H73" s="729">
        <f>H70+H71-H72</f>
        <v>0</v>
      </c>
      <c r="I73" s="730" t="s">
        <v>502</v>
      </c>
      <c r="J73" s="1012"/>
      <c r="K73" s="1020"/>
      <c r="L73" s="1021"/>
      <c r="M73" s="1022"/>
    </row>
    <row r="75" spans="1:13" x14ac:dyDescent="0.25">
      <c r="A75" t="s">
        <v>154</v>
      </c>
    </row>
    <row r="76" spans="1:13" x14ac:dyDescent="0.25">
      <c r="A76" t="s">
        <v>509</v>
      </c>
    </row>
  </sheetData>
  <sheetProtection algorithmName="SHA-512" hashValue="RRo5UXjCdI0RuMZviy/9Tsgw3xELQ64zbSDLQqF/RQG8R4GTkb7Ltkfi2U+gPWawUeOACT51JQeNi57KBCV1Nw==" saltValue="2RESdpJy1SlBuC1Bk6J1FQ==" spinCount="100000" sheet="1" selectLockedCells="1"/>
  <mergeCells count="150">
    <mergeCell ref="A3:M3"/>
    <mergeCell ref="C16:G16"/>
    <mergeCell ref="C17:G17"/>
    <mergeCell ref="C18:H18"/>
    <mergeCell ref="K18:M18"/>
    <mergeCell ref="I14:M14"/>
    <mergeCell ref="L15:M15"/>
    <mergeCell ref="J16:K16"/>
    <mergeCell ref="J17:K17"/>
    <mergeCell ref="I15:K15"/>
    <mergeCell ref="K13:L13"/>
    <mergeCell ref="J73:K73"/>
    <mergeCell ref="C67:M67"/>
    <mergeCell ref="L71:M71"/>
    <mergeCell ref="C72:G72"/>
    <mergeCell ref="L33:M33"/>
    <mergeCell ref="I22:J22"/>
    <mergeCell ref="C19:M19"/>
    <mergeCell ref="C33:G33"/>
    <mergeCell ref="C32:G32"/>
    <mergeCell ref="I33:K33"/>
    <mergeCell ref="C25:G25"/>
    <mergeCell ref="C29:M29"/>
    <mergeCell ref="C26:G26"/>
    <mergeCell ref="C24:G24"/>
    <mergeCell ref="I32:M32"/>
    <mergeCell ref="C30:M30"/>
    <mergeCell ref="C23:G23"/>
    <mergeCell ref="K22:L22"/>
    <mergeCell ref="I23:M23"/>
    <mergeCell ref="I24:K24"/>
    <mergeCell ref="I31:J31"/>
    <mergeCell ref="J26:K26"/>
    <mergeCell ref="C27:H27"/>
    <mergeCell ref="K31:L31"/>
    <mergeCell ref="A1:M1"/>
    <mergeCell ref="I13:J13"/>
    <mergeCell ref="I9:J9"/>
    <mergeCell ref="C9:H9"/>
    <mergeCell ref="A7:M7"/>
    <mergeCell ref="K9:M9"/>
    <mergeCell ref="L2:M2"/>
    <mergeCell ref="L5:M5"/>
    <mergeCell ref="A5:K5"/>
    <mergeCell ref="A6:K6"/>
    <mergeCell ref="C10:M10"/>
    <mergeCell ref="C11:M11"/>
    <mergeCell ref="C12:M12"/>
    <mergeCell ref="C13:D13"/>
    <mergeCell ref="A8:A73"/>
    <mergeCell ref="C21:J21"/>
    <mergeCell ref="J25:K25"/>
    <mergeCell ref="B8:M8"/>
    <mergeCell ref="C73:G73"/>
    <mergeCell ref="C70:G70"/>
    <mergeCell ref="C71:G71"/>
    <mergeCell ref="C66:M66"/>
    <mergeCell ref="L72:M72"/>
    <mergeCell ref="L73:M73"/>
    <mergeCell ref="I70:K70"/>
    <mergeCell ref="J72:K72"/>
    <mergeCell ref="J64:K64"/>
    <mergeCell ref="I71:K71"/>
    <mergeCell ref="L6:M6"/>
    <mergeCell ref="C65:H65"/>
    <mergeCell ref="I65:J65"/>
    <mergeCell ref="C54:G54"/>
    <mergeCell ref="I60:J60"/>
    <mergeCell ref="C61:G61"/>
    <mergeCell ref="I61:K61"/>
    <mergeCell ref="C62:G62"/>
    <mergeCell ref="C63:G63"/>
    <mergeCell ref="L63:M63"/>
    <mergeCell ref="C14:G14"/>
    <mergeCell ref="C15:G15"/>
    <mergeCell ref="J34:K34"/>
    <mergeCell ref="C34:G34"/>
    <mergeCell ref="C39:J39"/>
    <mergeCell ref="C37:M37"/>
    <mergeCell ref="K36:M36"/>
    <mergeCell ref="J35:K35"/>
    <mergeCell ref="C35:G35"/>
    <mergeCell ref="C38:J38"/>
    <mergeCell ref="C68:M68"/>
    <mergeCell ref="I69:J69"/>
    <mergeCell ref="K60:L60"/>
    <mergeCell ref="I62:K62"/>
    <mergeCell ref="I51:J51"/>
    <mergeCell ref="C52:G52"/>
    <mergeCell ref="C64:G64"/>
    <mergeCell ref="C59:M59"/>
    <mergeCell ref="L62:M62"/>
    <mergeCell ref="J63:K63"/>
    <mergeCell ref="F69:G69"/>
    <mergeCell ref="C69:D69"/>
    <mergeCell ref="C57:M57"/>
    <mergeCell ref="C56:H56"/>
    <mergeCell ref="I56:J56"/>
    <mergeCell ref="I52:K52"/>
    <mergeCell ref="C51:D51"/>
    <mergeCell ref="K56:M56"/>
    <mergeCell ref="L64:M64"/>
    <mergeCell ref="K69:L69"/>
    <mergeCell ref="C58:M58"/>
    <mergeCell ref="C60:D60"/>
    <mergeCell ref="J54:K54"/>
    <mergeCell ref="F60:G60"/>
    <mergeCell ref="C42:G42"/>
    <mergeCell ref="C44:G44"/>
    <mergeCell ref="I41:M41"/>
    <mergeCell ref="I42:K42"/>
    <mergeCell ref="B46:M46"/>
    <mergeCell ref="J55:K55"/>
    <mergeCell ref="C55:G55"/>
    <mergeCell ref="L55:M55"/>
    <mergeCell ref="F51:G51"/>
    <mergeCell ref="C53:G53"/>
    <mergeCell ref="I53:K53"/>
    <mergeCell ref="C47:H47"/>
    <mergeCell ref="I47:J47"/>
    <mergeCell ref="K51:L51"/>
    <mergeCell ref="C48:M48"/>
    <mergeCell ref="C49:M49"/>
    <mergeCell ref="C50:M50"/>
    <mergeCell ref="L53:M53"/>
    <mergeCell ref="L54:M54"/>
    <mergeCell ref="F40:G40"/>
    <mergeCell ref="C28:M28"/>
    <mergeCell ref="K65:M65"/>
    <mergeCell ref="F13:G13"/>
    <mergeCell ref="C22:D22"/>
    <mergeCell ref="F22:G22"/>
    <mergeCell ref="C31:D31"/>
    <mergeCell ref="F31:G31"/>
    <mergeCell ref="C20:J20"/>
    <mergeCell ref="K47:M47"/>
    <mergeCell ref="I18:J18"/>
    <mergeCell ref="L24:M24"/>
    <mergeCell ref="I27:J27"/>
    <mergeCell ref="C41:G41"/>
    <mergeCell ref="K27:M27"/>
    <mergeCell ref="C36:H36"/>
    <mergeCell ref="I36:J36"/>
    <mergeCell ref="I40:J40"/>
    <mergeCell ref="K40:L40"/>
    <mergeCell ref="C40:D40"/>
    <mergeCell ref="L42:M42"/>
    <mergeCell ref="J43:K43"/>
    <mergeCell ref="J44:K44"/>
    <mergeCell ref="C43:G43"/>
  </mergeCells>
  <phoneticPr fontId="0" type="noConversion"/>
  <printOptions horizontalCentered="1"/>
  <pageMargins left="0.4" right="0.4" top="0.5" bottom="0.5" header="0.5" footer="0.5"/>
  <pageSetup scale="67" orientation="portrait" horizontalDpi="4294967294" verticalDpi="4294967294" r:id="rId1"/>
  <headerFooter alignWithMargins="0">
    <oddFooter>&amp;LFormulario VAE-009-A Rev. 2010-08&amp;C&amp;D, &amp;T&amp;R10 de 21</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1">
    <pageSetUpPr fitToPage="1"/>
  </sheetPr>
  <dimension ref="A1:T21"/>
  <sheetViews>
    <sheetView showGridLines="0" topLeftCell="A19" workbookViewId="0">
      <selection activeCell="C15" sqref="C15:E15"/>
    </sheetView>
  </sheetViews>
  <sheetFormatPr defaultRowHeight="15" x14ac:dyDescent="0.25"/>
  <cols>
    <col min="1" max="1" width="2.28515625" customWidth="1"/>
    <col min="2" max="2" width="10.5703125" customWidth="1"/>
    <col min="3" max="3" width="15.28515625" customWidth="1"/>
    <col min="4" max="4" width="2.7109375" customWidth="1"/>
    <col min="5" max="5" width="4.42578125" customWidth="1"/>
    <col min="6" max="6" width="7.7109375" customWidth="1"/>
    <col min="7" max="7" width="5.42578125" customWidth="1"/>
    <col min="8" max="8" width="4.5703125" customWidth="1"/>
    <col min="9" max="9" width="2.7109375" customWidth="1"/>
    <col min="10" max="10" width="7.5703125" customWidth="1"/>
    <col min="11" max="11" width="7.7109375" customWidth="1"/>
    <col min="12" max="12" width="12.7109375" customWidth="1"/>
    <col min="13" max="13" width="10.7109375" customWidth="1"/>
    <col min="14" max="15" width="11.7109375" customWidth="1"/>
    <col min="16" max="16" width="10.28515625" customWidth="1"/>
    <col min="17" max="17" width="11.7109375" customWidth="1"/>
    <col min="18" max="18" width="12.7109375" customWidth="1"/>
    <col min="19" max="19" width="4" customWidth="1"/>
    <col min="20" max="20" width="20.85546875" customWidth="1"/>
  </cols>
  <sheetData>
    <row r="1" spans="1:20" ht="18" customHeight="1" x14ac:dyDescent="0.25">
      <c r="A1" s="1076" t="s">
        <v>273</v>
      </c>
      <c r="B1" s="1076"/>
      <c r="C1" s="1076"/>
      <c r="D1" s="1076"/>
      <c r="E1" s="1076"/>
      <c r="F1" s="1076"/>
      <c r="G1" s="1076"/>
      <c r="H1" s="1076"/>
      <c r="I1" s="1076"/>
      <c r="J1" s="1076"/>
      <c r="K1" s="1076"/>
      <c r="L1" s="1076"/>
      <c r="M1" s="1076"/>
      <c r="N1" s="1076"/>
      <c r="O1" s="1076"/>
      <c r="P1" s="1076"/>
      <c r="Q1" s="1076"/>
      <c r="R1" s="1076"/>
      <c r="S1" s="1076"/>
      <c r="T1" s="1076"/>
    </row>
    <row r="2" spans="1:20" ht="16.5" customHeight="1" x14ac:dyDescent="0.25">
      <c r="D2" s="638"/>
      <c r="E2" s="566"/>
      <c r="F2" s="593"/>
      <c r="G2" s="593"/>
      <c r="H2" s="593"/>
      <c r="I2" s="593"/>
      <c r="J2" s="672" t="s">
        <v>781</v>
      </c>
      <c r="K2" s="593"/>
      <c r="L2" s="593"/>
      <c r="M2" s="593"/>
      <c r="N2" s="593"/>
      <c r="O2" s="593"/>
      <c r="P2" s="593"/>
      <c r="Q2" s="593"/>
      <c r="T2" s="431">
        <f>'1 FO-Ingresos'!L2</f>
        <v>2022</v>
      </c>
    </row>
    <row r="3" spans="1:20" x14ac:dyDescent="0.25">
      <c r="A3" s="814" t="s">
        <v>844</v>
      </c>
      <c r="B3" s="814"/>
      <c r="C3" s="814"/>
      <c r="D3" s="814"/>
      <c r="E3" s="814"/>
      <c r="F3" s="814"/>
      <c r="G3" s="814"/>
      <c r="H3" s="814"/>
      <c r="I3" s="814"/>
      <c r="J3" s="814"/>
      <c r="K3" s="814"/>
      <c r="L3" s="814"/>
      <c r="M3" s="814"/>
      <c r="N3" s="814"/>
      <c r="O3" s="814"/>
      <c r="P3" s="814"/>
      <c r="Q3" s="814"/>
      <c r="R3" s="814"/>
      <c r="S3" s="814"/>
      <c r="T3" s="814"/>
    </row>
    <row r="4" spans="1:20" ht="9.9499999999999993" customHeight="1" x14ac:dyDescent="0.25">
      <c r="A4" s="189"/>
      <c r="B4" s="189"/>
      <c r="C4" s="189"/>
      <c r="D4" s="189"/>
      <c r="E4" s="189"/>
      <c r="F4" s="687"/>
      <c r="G4" s="687"/>
      <c r="H4" s="687"/>
      <c r="I4" s="687"/>
      <c r="J4" s="687"/>
      <c r="K4" s="687"/>
      <c r="L4" s="687"/>
      <c r="M4" s="687"/>
      <c r="N4" s="687"/>
      <c r="O4" s="687"/>
      <c r="P4" s="687"/>
      <c r="Q4" s="687"/>
      <c r="R4" s="690" t="str">
        <f>'1 FO-Ingresos'!K4</f>
        <v/>
      </c>
      <c r="T4" s="692"/>
    </row>
    <row r="5" spans="1:20" ht="25.5" customHeight="1" x14ac:dyDescent="0.25">
      <c r="A5" s="818" t="str">
        <f>'1 FO-Ingresos'!A5:J5</f>
        <v>Parroquia X</v>
      </c>
      <c r="B5" s="1077"/>
      <c r="C5" s="1077"/>
      <c r="D5" s="1077"/>
      <c r="E5" s="1077"/>
      <c r="F5" s="1077"/>
      <c r="G5" s="1077"/>
      <c r="H5" s="1077"/>
      <c r="I5" s="1077"/>
      <c r="J5" s="1077"/>
      <c r="K5" s="1077"/>
      <c r="L5" s="1077"/>
      <c r="M5" s="1077"/>
      <c r="N5" s="1077"/>
      <c r="O5" s="1077"/>
      <c r="P5" s="1077"/>
      <c r="Q5" s="1077"/>
      <c r="R5" s="1078"/>
      <c r="S5" s="1079">
        <f>'1 FO-Ingresos'!K5</f>
        <v>999</v>
      </c>
      <c r="T5" s="1080"/>
    </row>
    <row r="6" spans="1:20" ht="11.25" customHeight="1" x14ac:dyDescent="0.25">
      <c r="A6" s="1095" t="s">
        <v>106</v>
      </c>
      <c r="B6" s="1095"/>
      <c r="C6" s="1095"/>
      <c r="D6" s="1095"/>
      <c r="E6" s="1095"/>
      <c r="F6" s="1095"/>
      <c r="G6" s="1095"/>
      <c r="H6" s="1095"/>
      <c r="I6" s="1095"/>
      <c r="J6" s="1095"/>
      <c r="K6" s="1095"/>
      <c r="L6" s="1095"/>
      <c r="M6" s="1095"/>
      <c r="N6" s="1095"/>
      <c r="O6" s="1095"/>
      <c r="P6" s="1095"/>
      <c r="Q6" s="1095"/>
      <c r="R6" s="1095"/>
      <c r="S6" s="898" t="s">
        <v>78</v>
      </c>
      <c r="T6" s="900"/>
    </row>
    <row r="7" spans="1:20" ht="36.75" customHeight="1" x14ac:dyDescent="0.25">
      <c r="A7" s="1054" t="s">
        <v>55</v>
      </c>
      <c r="B7" s="806"/>
      <c r="C7" s="806"/>
      <c r="D7" s="806"/>
      <c r="E7" s="806"/>
      <c r="F7" s="806"/>
      <c r="G7" s="806"/>
      <c r="H7" s="806"/>
      <c r="I7" s="806"/>
      <c r="J7" s="806"/>
      <c r="K7" s="806"/>
      <c r="L7" s="806"/>
      <c r="M7" s="806"/>
      <c r="N7" s="806"/>
      <c r="O7" s="806"/>
      <c r="P7" s="806"/>
      <c r="Q7" s="806"/>
      <c r="R7" s="806"/>
      <c r="S7" s="806"/>
      <c r="T7" s="1055"/>
    </row>
    <row r="8" spans="1:20" ht="33.75" customHeight="1" x14ac:dyDescent="0.25">
      <c r="A8" s="1085" t="s">
        <v>180</v>
      </c>
      <c r="B8" s="1088" t="s">
        <v>578</v>
      </c>
      <c r="C8" s="1089"/>
      <c r="D8" s="1089"/>
      <c r="E8" s="1089"/>
      <c r="F8" s="1089"/>
      <c r="G8" s="1089"/>
      <c r="H8" s="1089"/>
      <c r="I8" s="1089"/>
      <c r="J8" s="1089"/>
      <c r="K8" s="1089"/>
      <c r="L8" s="1089"/>
      <c r="M8" s="1089"/>
      <c r="N8" s="1089"/>
      <c r="O8" s="1089"/>
      <c r="P8" s="1089"/>
      <c r="Q8" s="1089"/>
      <c r="R8" s="1089"/>
      <c r="S8" s="1089"/>
      <c r="T8" s="1090"/>
    </row>
    <row r="9" spans="1:20" ht="12.75" customHeight="1" x14ac:dyDescent="0.25">
      <c r="A9" s="1086"/>
      <c r="B9" s="1074" t="s">
        <v>544</v>
      </c>
      <c r="C9" s="1065" t="s">
        <v>58</v>
      </c>
      <c r="D9" s="1081"/>
      <c r="E9" s="1066"/>
      <c r="F9" s="428"/>
      <c r="G9" s="1065" t="s">
        <v>572</v>
      </c>
      <c r="H9" s="1081"/>
      <c r="I9" s="1066"/>
      <c r="J9" s="1070" t="s">
        <v>573</v>
      </c>
      <c r="K9" s="1071" t="s">
        <v>84</v>
      </c>
      <c r="L9" s="1072"/>
      <c r="M9" s="1072"/>
      <c r="N9" s="1074" t="s">
        <v>574</v>
      </c>
      <c r="O9" s="1074" t="s">
        <v>575</v>
      </c>
      <c r="P9" s="1071" t="s">
        <v>57</v>
      </c>
      <c r="Q9" s="1071"/>
      <c r="R9" s="1074" t="s">
        <v>576</v>
      </c>
      <c r="S9" s="1063" t="s">
        <v>86</v>
      </c>
      <c r="T9" s="1064"/>
    </row>
    <row r="10" spans="1:20" x14ac:dyDescent="0.25">
      <c r="A10" s="1086"/>
      <c r="B10" s="1084"/>
      <c r="C10" s="1065"/>
      <c r="D10" s="1081"/>
      <c r="E10" s="1066"/>
      <c r="F10" s="428"/>
      <c r="G10" s="1065"/>
      <c r="H10" s="1081"/>
      <c r="I10" s="1066"/>
      <c r="J10" s="1070"/>
      <c r="K10" s="1073"/>
      <c r="L10" s="1073"/>
      <c r="M10" s="1073"/>
      <c r="N10" s="1070"/>
      <c r="O10" s="1070"/>
      <c r="P10" s="1083"/>
      <c r="Q10" s="1083"/>
      <c r="R10" s="1070"/>
      <c r="S10" s="1065"/>
      <c r="T10" s="1066"/>
    </row>
    <row r="11" spans="1:20" ht="13.5" customHeight="1" x14ac:dyDescent="0.25">
      <c r="A11" s="1086"/>
      <c r="B11" s="1084"/>
      <c r="C11" s="1065"/>
      <c r="D11" s="1081"/>
      <c r="E11" s="1066"/>
      <c r="F11" s="428"/>
      <c r="G11" s="1065"/>
      <c r="H11" s="1081"/>
      <c r="I11" s="1066"/>
      <c r="J11" s="1070"/>
      <c r="K11" s="1073"/>
      <c r="L11" s="1073"/>
      <c r="M11" s="1073"/>
      <c r="N11" s="1070"/>
      <c r="O11" s="1070"/>
      <c r="P11" s="1083"/>
      <c r="Q11" s="1083"/>
      <c r="R11" s="1070"/>
      <c r="S11" s="1065"/>
      <c r="T11" s="1066"/>
    </row>
    <row r="12" spans="1:20" ht="65.25" customHeight="1" x14ac:dyDescent="0.25">
      <c r="A12" s="1086"/>
      <c r="B12" s="1072"/>
      <c r="C12" s="1067"/>
      <c r="D12" s="1082"/>
      <c r="E12" s="1068"/>
      <c r="F12" s="561" t="s">
        <v>556</v>
      </c>
      <c r="G12" s="1067"/>
      <c r="H12" s="1082"/>
      <c r="I12" s="1068"/>
      <c r="J12" s="1071"/>
      <c r="K12" s="14" t="s">
        <v>577</v>
      </c>
      <c r="L12" s="17" t="s">
        <v>88</v>
      </c>
      <c r="M12" s="14" t="s">
        <v>227</v>
      </c>
      <c r="N12" s="1071"/>
      <c r="O12" s="1071"/>
      <c r="P12" s="14" t="s">
        <v>87</v>
      </c>
      <c r="Q12" s="14" t="s">
        <v>228</v>
      </c>
      <c r="R12" s="1071"/>
      <c r="S12" s="1067"/>
      <c r="T12" s="1068"/>
    </row>
    <row r="13" spans="1:20" ht="15" customHeight="1" x14ac:dyDescent="0.25">
      <c r="A13" s="1086"/>
      <c r="B13" s="513"/>
      <c r="C13" s="562"/>
      <c r="D13" s="564"/>
      <c r="E13" s="563"/>
      <c r="F13" s="564"/>
      <c r="G13" s="562"/>
      <c r="H13" s="564"/>
      <c r="I13" s="563"/>
      <c r="J13" s="25"/>
      <c r="K13" s="429"/>
      <c r="L13" s="514"/>
      <c r="M13" s="428"/>
      <c r="N13" s="567" t="s">
        <v>151</v>
      </c>
      <c r="O13" s="567" t="s">
        <v>151</v>
      </c>
      <c r="P13" s="429"/>
      <c r="Q13" s="567" t="s">
        <v>152</v>
      </c>
      <c r="R13" s="428"/>
      <c r="S13" s="426"/>
      <c r="T13" s="427"/>
    </row>
    <row r="14" spans="1:20" ht="15" customHeight="1" x14ac:dyDescent="0.25">
      <c r="A14" s="1086"/>
      <c r="B14" s="560"/>
      <c r="C14" s="426"/>
      <c r="D14" s="428"/>
      <c r="E14" s="427"/>
      <c r="F14" s="428"/>
      <c r="G14" s="1056" t="s">
        <v>502</v>
      </c>
      <c r="H14" s="1057"/>
      <c r="I14" s="1058"/>
      <c r="J14" s="568" t="s">
        <v>503</v>
      </c>
      <c r="K14" s="568"/>
      <c r="L14" s="536"/>
      <c r="M14" s="569" t="s">
        <v>502</v>
      </c>
      <c r="N14" s="57" t="s">
        <v>502</v>
      </c>
      <c r="O14" s="57" t="s">
        <v>502</v>
      </c>
      <c r="P14" s="569"/>
      <c r="Q14" s="57" t="s">
        <v>502</v>
      </c>
      <c r="R14" s="569" t="s">
        <v>502</v>
      </c>
      <c r="S14" s="426"/>
      <c r="T14" s="427"/>
    </row>
    <row r="15" spans="1:20" ht="45" customHeight="1" x14ac:dyDescent="0.25">
      <c r="A15" s="1086"/>
      <c r="B15" s="570"/>
      <c r="C15" s="1069"/>
      <c r="D15" s="1069"/>
      <c r="E15" s="1069"/>
      <c r="F15" s="571"/>
      <c r="G15" s="1075"/>
      <c r="H15" s="1075"/>
      <c r="I15" s="1075"/>
      <c r="J15" s="572"/>
      <c r="K15" s="573"/>
      <c r="L15" s="574"/>
      <c r="M15" s="575">
        <v>0</v>
      </c>
      <c r="N15" s="576"/>
      <c r="O15" s="576"/>
      <c r="P15" s="573"/>
      <c r="Q15" s="576">
        <v>0</v>
      </c>
      <c r="R15" s="577">
        <f>N15+O15-Q15</f>
        <v>0</v>
      </c>
      <c r="S15" s="1069"/>
      <c r="T15" s="1069"/>
    </row>
    <row r="16" spans="1:20" ht="69" customHeight="1" x14ac:dyDescent="0.25">
      <c r="A16" s="1086"/>
      <c r="B16" s="578"/>
      <c r="C16" s="1062"/>
      <c r="D16" s="1062"/>
      <c r="E16" s="1062"/>
      <c r="F16" s="579"/>
      <c r="G16" s="1059">
        <v>0</v>
      </c>
      <c r="H16" s="1059"/>
      <c r="I16" s="1059"/>
      <c r="J16" s="580"/>
      <c r="K16" s="581"/>
      <c r="L16" s="582"/>
      <c r="M16" s="583">
        <v>0</v>
      </c>
      <c r="N16" s="584"/>
      <c r="O16" s="584"/>
      <c r="P16" s="581"/>
      <c r="Q16" s="584">
        <v>0</v>
      </c>
      <c r="R16" s="585">
        <f t="shared" ref="R16:R21" si="0">N16+O16-Q16</f>
        <v>0</v>
      </c>
      <c r="S16" s="1062"/>
      <c r="T16" s="1062"/>
    </row>
    <row r="17" spans="1:20" ht="69" customHeight="1" x14ac:dyDescent="0.25">
      <c r="A17" s="1086"/>
      <c r="B17" s="578"/>
      <c r="C17" s="1062"/>
      <c r="D17" s="1062"/>
      <c r="E17" s="1062"/>
      <c r="F17" s="579"/>
      <c r="G17" s="1059">
        <v>0</v>
      </c>
      <c r="H17" s="1059"/>
      <c r="I17" s="1059"/>
      <c r="J17" s="580"/>
      <c r="K17" s="581"/>
      <c r="L17" s="582"/>
      <c r="M17" s="583">
        <v>0</v>
      </c>
      <c r="N17" s="584"/>
      <c r="O17" s="584"/>
      <c r="P17" s="581"/>
      <c r="Q17" s="584">
        <v>0</v>
      </c>
      <c r="R17" s="585">
        <f t="shared" si="0"/>
        <v>0</v>
      </c>
      <c r="S17" s="1062"/>
      <c r="T17" s="1062"/>
    </row>
    <row r="18" spans="1:20" ht="69" customHeight="1" x14ac:dyDescent="0.25">
      <c r="A18" s="1086"/>
      <c r="B18" s="578"/>
      <c r="C18" s="1060"/>
      <c r="D18" s="1091"/>
      <c r="E18" s="1061"/>
      <c r="F18" s="579"/>
      <c r="G18" s="1092"/>
      <c r="H18" s="1093"/>
      <c r="I18" s="1094"/>
      <c r="J18" s="580"/>
      <c r="K18" s="581"/>
      <c r="L18" s="582"/>
      <c r="M18" s="583"/>
      <c r="N18" s="584"/>
      <c r="O18" s="584"/>
      <c r="P18" s="581"/>
      <c r="Q18" s="584"/>
      <c r="R18" s="585"/>
      <c r="S18" s="1060"/>
      <c r="T18" s="1061"/>
    </row>
    <row r="19" spans="1:20" ht="69" customHeight="1" x14ac:dyDescent="0.25">
      <c r="A19" s="1086"/>
      <c r="B19" s="578"/>
      <c r="C19" s="1062"/>
      <c r="D19" s="1062"/>
      <c r="E19" s="1062"/>
      <c r="F19" s="579"/>
      <c r="G19" s="1059">
        <v>0</v>
      </c>
      <c r="H19" s="1059"/>
      <c r="I19" s="1059"/>
      <c r="J19" s="580"/>
      <c r="K19" s="581"/>
      <c r="L19" s="582"/>
      <c r="M19" s="583">
        <v>0</v>
      </c>
      <c r="N19" s="584"/>
      <c r="O19" s="584"/>
      <c r="P19" s="581"/>
      <c r="Q19" s="584">
        <v>0</v>
      </c>
      <c r="R19" s="585">
        <f t="shared" si="0"/>
        <v>0</v>
      </c>
      <c r="S19" s="1062"/>
      <c r="T19" s="1062"/>
    </row>
    <row r="20" spans="1:20" ht="69" customHeight="1" x14ac:dyDescent="0.25">
      <c r="A20" s="1086"/>
      <c r="B20" s="578"/>
      <c r="C20" s="1062"/>
      <c r="D20" s="1062"/>
      <c r="E20" s="1062"/>
      <c r="F20" s="579"/>
      <c r="G20" s="1059">
        <v>0</v>
      </c>
      <c r="H20" s="1059"/>
      <c r="I20" s="1059"/>
      <c r="J20" s="580"/>
      <c r="K20" s="581"/>
      <c r="L20" s="582"/>
      <c r="M20" s="583">
        <v>0</v>
      </c>
      <c r="N20" s="584"/>
      <c r="O20" s="584"/>
      <c r="P20" s="581"/>
      <c r="Q20" s="584">
        <v>0</v>
      </c>
      <c r="R20" s="585">
        <f t="shared" si="0"/>
        <v>0</v>
      </c>
      <c r="S20" s="1062"/>
      <c r="T20" s="1062"/>
    </row>
    <row r="21" spans="1:20" ht="69" customHeight="1" x14ac:dyDescent="0.25">
      <c r="A21" s="1087"/>
      <c r="B21" s="586"/>
      <c r="C21" s="1096"/>
      <c r="D21" s="1096"/>
      <c r="E21" s="1096"/>
      <c r="F21" s="587"/>
      <c r="G21" s="1097">
        <v>0</v>
      </c>
      <c r="H21" s="1097"/>
      <c r="I21" s="1097"/>
      <c r="J21" s="588"/>
      <c r="K21" s="589"/>
      <c r="L21" s="590"/>
      <c r="M21" s="591">
        <v>0</v>
      </c>
      <c r="N21" s="448"/>
      <c r="O21" s="448"/>
      <c r="P21" s="589"/>
      <c r="Q21" s="448">
        <v>0</v>
      </c>
      <c r="R21" s="592">
        <f t="shared" si="0"/>
        <v>0</v>
      </c>
      <c r="S21" s="1096"/>
      <c r="T21" s="1096"/>
    </row>
  </sheetData>
  <sheetProtection algorithmName="SHA-512" hashValue="CVKi0F/ndWsscDkT/e+Z8uyKbp7j8shu9jFUm/D1ozxEzX93Te/fN/BgYtmyLtNZ2tNmZnMUIw3lDe6oGjGUBg==" saltValue="KeYSbIp3vchlNzxX+YN5Xg==" spinCount="100000" sheet="1" selectLockedCells="1"/>
  <mergeCells count="41">
    <mergeCell ref="C21:E21"/>
    <mergeCell ref="S20:T20"/>
    <mergeCell ref="S21:T21"/>
    <mergeCell ref="S19:T19"/>
    <mergeCell ref="G21:I21"/>
    <mergeCell ref="G20:I20"/>
    <mergeCell ref="G19:I19"/>
    <mergeCell ref="C20:E20"/>
    <mergeCell ref="C19:E19"/>
    <mergeCell ref="A1:T1"/>
    <mergeCell ref="A5:R5"/>
    <mergeCell ref="S5:T5"/>
    <mergeCell ref="C9:E12"/>
    <mergeCell ref="G9:I12"/>
    <mergeCell ref="S6:T6"/>
    <mergeCell ref="P9:Q11"/>
    <mergeCell ref="O9:O12"/>
    <mergeCell ref="R9:R12"/>
    <mergeCell ref="A3:T3"/>
    <mergeCell ref="B9:B12"/>
    <mergeCell ref="A8:A21"/>
    <mergeCell ref="B8:T8"/>
    <mergeCell ref="C18:E18"/>
    <mergeCell ref="G18:I18"/>
    <mergeCell ref="A6:R6"/>
    <mergeCell ref="A7:T7"/>
    <mergeCell ref="G14:I14"/>
    <mergeCell ref="G16:I16"/>
    <mergeCell ref="S18:T18"/>
    <mergeCell ref="S17:T17"/>
    <mergeCell ref="S16:T16"/>
    <mergeCell ref="S9:T12"/>
    <mergeCell ref="S15:T15"/>
    <mergeCell ref="J9:J12"/>
    <mergeCell ref="K9:M11"/>
    <mergeCell ref="G17:I17"/>
    <mergeCell ref="N9:N12"/>
    <mergeCell ref="C17:E17"/>
    <mergeCell ref="C15:E15"/>
    <mergeCell ref="G15:I15"/>
    <mergeCell ref="C16:E16"/>
  </mergeCells>
  <phoneticPr fontId="27" type="noConversion"/>
  <printOptions horizontalCentered="1"/>
  <pageMargins left="0.4" right="0.4" top="0.5" bottom="0.8" header="0.5" footer="0.5"/>
  <pageSetup scale="70" orientation="landscape" horizontalDpi="4294967293" verticalDpi="4294967293" r:id="rId1"/>
  <headerFooter alignWithMargins="0">
    <oddFooter>&amp;LFormulario VAE-009-A  Rev. 2010-08&amp;C&amp;D, &amp;T&amp;R11 de 21</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17">
    <pageSetUpPr fitToPage="1"/>
  </sheetPr>
  <dimension ref="A1:Q19"/>
  <sheetViews>
    <sheetView showGridLines="0" topLeftCell="A19" zoomScale="110" zoomScaleNormal="110" workbookViewId="0">
      <selection activeCell="C14" sqref="C14:E14"/>
    </sheetView>
  </sheetViews>
  <sheetFormatPr defaultRowHeight="15" x14ac:dyDescent="0.25"/>
  <cols>
    <col min="1" max="1" width="2.28515625" customWidth="1"/>
    <col min="2" max="2" width="11.140625" customWidth="1"/>
    <col min="3" max="3" width="15.28515625" customWidth="1"/>
    <col min="4" max="4" width="2.7109375" customWidth="1"/>
    <col min="5" max="5" width="4.42578125" customWidth="1"/>
    <col min="6" max="6" width="5.42578125" customWidth="1"/>
    <col min="7" max="7" width="4.5703125" customWidth="1"/>
    <col min="8" max="8" width="2.7109375" customWidth="1"/>
    <col min="9" max="9" width="9.28515625" customWidth="1"/>
    <col min="10" max="10" width="10.85546875" customWidth="1"/>
    <col min="11" max="11" width="14" customWidth="1"/>
    <col min="12" max="12" width="11.85546875" customWidth="1"/>
    <col min="13" max="13" width="10.28515625" customWidth="1"/>
    <col min="14" max="14" width="10.5703125" customWidth="1"/>
    <col min="15" max="15" width="12.85546875" customWidth="1"/>
    <col min="16" max="16" width="4" customWidth="1"/>
    <col min="17" max="17" width="20.85546875" customWidth="1"/>
  </cols>
  <sheetData>
    <row r="1" spans="1:17" ht="18" customHeight="1" x14ac:dyDescent="0.25">
      <c r="A1" s="805" t="s">
        <v>273</v>
      </c>
      <c r="B1" s="805"/>
      <c r="C1" s="805"/>
      <c r="D1" s="805"/>
      <c r="E1" s="805"/>
      <c r="F1" s="805"/>
      <c r="G1" s="805"/>
      <c r="H1" s="805"/>
      <c r="I1" s="805"/>
      <c r="J1" s="805"/>
      <c r="K1" s="805"/>
      <c r="L1" s="805"/>
      <c r="M1" s="805"/>
      <c r="N1" s="805"/>
      <c r="O1" s="805"/>
      <c r="P1" s="805"/>
      <c r="Q1" s="805"/>
    </row>
    <row r="2" spans="1:17" ht="16.5" customHeight="1" x14ac:dyDescent="0.25">
      <c r="D2" s="137"/>
      <c r="E2" s="134"/>
      <c r="F2" s="134"/>
      <c r="G2" s="672" t="s">
        <v>687</v>
      </c>
      <c r="H2" s="566"/>
      <c r="Q2" s="431">
        <f>'1 FO-Ingresos'!L2</f>
        <v>2022</v>
      </c>
    </row>
    <row r="3" spans="1:17" x14ac:dyDescent="0.25">
      <c r="A3" s="814" t="s">
        <v>844</v>
      </c>
      <c r="B3" s="814"/>
      <c r="C3" s="814"/>
      <c r="D3" s="814"/>
      <c r="E3" s="814"/>
      <c r="F3" s="814"/>
      <c r="G3" s="814"/>
      <c r="H3" s="814"/>
      <c r="I3" s="814"/>
      <c r="J3" s="814"/>
      <c r="K3" s="814"/>
      <c r="L3" s="814"/>
      <c r="M3" s="814"/>
      <c r="N3" s="814"/>
      <c r="O3" s="814"/>
      <c r="P3" s="814"/>
      <c r="Q3" s="814"/>
    </row>
    <row r="4" spans="1:17" ht="9.9499999999999993" customHeight="1" x14ac:dyDescent="0.25">
      <c r="A4" s="189"/>
      <c r="B4" s="189"/>
      <c r="C4" s="189"/>
      <c r="D4" s="189"/>
      <c r="E4" s="189"/>
      <c r="F4" s="687"/>
      <c r="G4" s="687"/>
      <c r="H4" s="687"/>
      <c r="I4" s="687"/>
      <c r="J4" s="687"/>
      <c r="K4" s="687"/>
      <c r="L4" s="687"/>
      <c r="M4" s="687"/>
      <c r="N4" s="687"/>
      <c r="O4" s="690" t="str">
        <f>'1 FO-Ingresos'!K4</f>
        <v/>
      </c>
    </row>
    <row r="5" spans="1:17" ht="25.5" customHeight="1" x14ac:dyDescent="0.25">
      <c r="A5" s="893" t="str">
        <f>'1 FO-Ingresos'!A5:H5</f>
        <v>Parroquia X</v>
      </c>
      <c r="B5" s="896"/>
      <c r="C5" s="896"/>
      <c r="D5" s="896"/>
      <c r="E5" s="896"/>
      <c r="F5" s="896"/>
      <c r="G5" s="896"/>
      <c r="H5" s="896"/>
      <c r="I5" s="896"/>
      <c r="J5" s="896"/>
      <c r="K5" s="896"/>
      <c r="L5" s="896"/>
      <c r="M5" s="896"/>
      <c r="N5" s="896"/>
      <c r="O5" s="897"/>
      <c r="P5" s="1039">
        <f>'1 FO-Ingresos'!K5</f>
        <v>999</v>
      </c>
      <c r="Q5" s="1040"/>
    </row>
    <row r="6" spans="1:17" ht="11.25" customHeight="1" x14ac:dyDescent="0.25">
      <c r="A6" s="934" t="s">
        <v>106</v>
      </c>
      <c r="B6" s="934"/>
      <c r="C6" s="934"/>
      <c r="D6" s="934"/>
      <c r="E6" s="934"/>
      <c r="F6" s="934"/>
      <c r="G6" s="934"/>
      <c r="H6" s="934"/>
      <c r="I6" s="934"/>
      <c r="J6" s="934"/>
      <c r="K6" s="934"/>
      <c r="L6" s="934"/>
      <c r="M6" s="934"/>
      <c r="N6" s="934"/>
      <c r="O6" s="934"/>
      <c r="P6" s="786" t="s">
        <v>78</v>
      </c>
      <c r="Q6" s="788"/>
    </row>
    <row r="7" spans="1:17" ht="36.75" customHeight="1" x14ac:dyDescent="0.25">
      <c r="A7" s="806" t="s">
        <v>56</v>
      </c>
      <c r="B7" s="806"/>
      <c r="C7" s="806"/>
      <c r="D7" s="806"/>
      <c r="E7" s="806"/>
      <c r="F7" s="806"/>
      <c r="G7" s="806"/>
      <c r="H7" s="806"/>
      <c r="I7" s="806"/>
      <c r="J7" s="806"/>
      <c r="K7" s="806"/>
      <c r="L7" s="806"/>
      <c r="M7" s="806"/>
      <c r="N7" s="806"/>
      <c r="O7" s="806"/>
      <c r="P7" s="806"/>
      <c r="Q7" s="806"/>
    </row>
    <row r="8" spans="1:17" ht="33.75" customHeight="1" x14ac:dyDescent="0.25">
      <c r="A8" s="1085" t="s">
        <v>181</v>
      </c>
      <c r="B8" s="1088" t="s">
        <v>289</v>
      </c>
      <c r="C8" s="1089"/>
      <c r="D8" s="1089"/>
      <c r="E8" s="1089"/>
      <c r="F8" s="1089"/>
      <c r="G8" s="1089"/>
      <c r="H8" s="1089"/>
      <c r="I8" s="1089"/>
      <c r="J8" s="1089"/>
      <c r="K8" s="1089"/>
      <c r="L8" s="1089"/>
      <c r="M8" s="1089"/>
      <c r="N8" s="1089"/>
      <c r="O8" s="1089"/>
      <c r="P8" s="1089"/>
      <c r="Q8" s="1090"/>
    </row>
    <row r="9" spans="1:17" ht="12.75" customHeight="1" x14ac:dyDescent="0.25">
      <c r="A9" s="1086"/>
      <c r="B9" s="1074" t="s">
        <v>544</v>
      </c>
      <c r="C9" s="1063" t="s">
        <v>85</v>
      </c>
      <c r="D9" s="1098"/>
      <c r="E9" s="1064"/>
      <c r="F9" s="1063" t="s">
        <v>82</v>
      </c>
      <c r="G9" s="1098"/>
      <c r="H9" s="1064"/>
      <c r="I9" s="1074" t="s">
        <v>226</v>
      </c>
      <c r="J9" s="1063" t="s">
        <v>84</v>
      </c>
      <c r="K9" s="1098"/>
      <c r="L9" s="1064"/>
      <c r="M9" s="1063" t="s">
        <v>268</v>
      </c>
      <c r="N9" s="1064"/>
      <c r="O9" s="1074" t="s">
        <v>267</v>
      </c>
      <c r="P9" s="1063" t="s">
        <v>86</v>
      </c>
      <c r="Q9" s="1064"/>
    </row>
    <row r="10" spans="1:17" x14ac:dyDescent="0.25">
      <c r="A10" s="1086"/>
      <c r="B10" s="1070"/>
      <c r="C10" s="1065"/>
      <c r="D10" s="1081"/>
      <c r="E10" s="1066"/>
      <c r="F10" s="1065"/>
      <c r="G10" s="1081"/>
      <c r="H10" s="1066"/>
      <c r="I10" s="1070"/>
      <c r="J10" s="1065"/>
      <c r="K10" s="1081"/>
      <c r="L10" s="1066"/>
      <c r="M10" s="1065"/>
      <c r="N10" s="1066"/>
      <c r="O10" s="1070"/>
      <c r="P10" s="1065"/>
      <c r="Q10" s="1066"/>
    </row>
    <row r="11" spans="1:17" ht="13.5" customHeight="1" x14ac:dyDescent="0.25">
      <c r="A11" s="1086"/>
      <c r="B11" s="1070"/>
      <c r="C11" s="1065"/>
      <c r="D11" s="1081"/>
      <c r="E11" s="1066"/>
      <c r="F11" s="1065"/>
      <c r="G11" s="1081"/>
      <c r="H11" s="1066"/>
      <c r="I11" s="1070"/>
      <c r="J11" s="1067"/>
      <c r="K11" s="1082"/>
      <c r="L11" s="1068"/>
      <c r="M11" s="1067"/>
      <c r="N11" s="1068"/>
      <c r="O11" s="1070"/>
      <c r="P11" s="1065"/>
      <c r="Q11" s="1066"/>
    </row>
    <row r="12" spans="1:17" ht="65.25" customHeight="1" x14ac:dyDescent="0.25">
      <c r="A12" s="1086"/>
      <c r="B12" s="1071"/>
      <c r="C12" s="1067"/>
      <c r="D12" s="1082"/>
      <c r="E12" s="1068"/>
      <c r="F12" s="1067"/>
      <c r="G12" s="1082"/>
      <c r="H12" s="1068"/>
      <c r="I12" s="1071"/>
      <c r="J12" s="14" t="s">
        <v>87</v>
      </c>
      <c r="K12" s="17" t="s">
        <v>88</v>
      </c>
      <c r="L12" s="14" t="s">
        <v>227</v>
      </c>
      <c r="M12" s="14" t="s">
        <v>87</v>
      </c>
      <c r="N12" s="14" t="s">
        <v>228</v>
      </c>
      <c r="O12" s="1071"/>
      <c r="P12" s="1067"/>
      <c r="Q12" s="1068"/>
    </row>
    <row r="13" spans="1:17" ht="15" customHeight="1" x14ac:dyDescent="0.25">
      <c r="A13" s="1086"/>
      <c r="B13" s="513"/>
      <c r="C13" s="426"/>
      <c r="D13" s="428"/>
      <c r="E13" s="427"/>
      <c r="F13" s="1110" t="s">
        <v>502</v>
      </c>
      <c r="G13" s="1111"/>
      <c r="H13" s="1112"/>
      <c r="I13" s="14" t="s">
        <v>503</v>
      </c>
      <c r="J13" s="104"/>
      <c r="K13" s="14"/>
      <c r="L13" s="726" t="s">
        <v>502</v>
      </c>
      <c r="M13" s="726"/>
      <c r="N13" s="726" t="s">
        <v>502</v>
      </c>
      <c r="O13" s="726" t="s">
        <v>502</v>
      </c>
      <c r="P13" s="428"/>
      <c r="Q13" s="427"/>
    </row>
    <row r="14" spans="1:17" ht="71.25" customHeight="1" x14ac:dyDescent="0.25">
      <c r="A14" s="1086"/>
      <c r="B14" s="195"/>
      <c r="C14" s="1101"/>
      <c r="D14" s="1102"/>
      <c r="E14" s="1103"/>
      <c r="F14" s="1107">
        <v>0</v>
      </c>
      <c r="G14" s="1108"/>
      <c r="H14" s="1109"/>
      <c r="I14" s="740"/>
      <c r="J14" s="741"/>
      <c r="K14" s="742"/>
      <c r="L14" s="743">
        <v>0</v>
      </c>
      <c r="M14" s="741"/>
      <c r="N14" s="744">
        <v>0</v>
      </c>
      <c r="O14" s="744">
        <v>0</v>
      </c>
      <c r="P14" s="1101"/>
      <c r="Q14" s="1103"/>
    </row>
    <row r="15" spans="1:17" ht="71.25" customHeight="1" x14ac:dyDescent="0.25">
      <c r="A15" s="1086"/>
      <c r="B15" s="193"/>
      <c r="C15" s="1104"/>
      <c r="D15" s="1105"/>
      <c r="E15" s="1106"/>
      <c r="F15" s="1107">
        <v>0</v>
      </c>
      <c r="G15" s="1108"/>
      <c r="H15" s="1109"/>
      <c r="I15" s="194"/>
      <c r="J15" s="196"/>
      <c r="K15" s="310"/>
      <c r="L15" s="511">
        <v>0</v>
      </c>
      <c r="M15" s="196"/>
      <c r="N15" s="509">
        <v>0</v>
      </c>
      <c r="O15" s="509">
        <v>0</v>
      </c>
      <c r="P15" s="1104"/>
      <c r="Q15" s="1106"/>
    </row>
    <row r="16" spans="1:17" ht="71.25" customHeight="1" x14ac:dyDescent="0.25">
      <c r="A16" s="1086"/>
      <c r="B16" s="193"/>
      <c r="C16" s="1104"/>
      <c r="D16" s="1105"/>
      <c r="E16" s="1106"/>
      <c r="F16" s="1107">
        <v>0</v>
      </c>
      <c r="G16" s="1108"/>
      <c r="H16" s="1109"/>
      <c r="I16" s="194"/>
      <c r="J16" s="196"/>
      <c r="K16" s="310"/>
      <c r="L16" s="511">
        <v>0</v>
      </c>
      <c r="M16" s="196"/>
      <c r="N16" s="509">
        <v>0</v>
      </c>
      <c r="O16" s="509">
        <v>0</v>
      </c>
      <c r="P16" s="1104"/>
      <c r="Q16" s="1106"/>
    </row>
    <row r="17" spans="1:17" ht="71.25" customHeight="1" x14ac:dyDescent="0.25">
      <c r="A17" s="1086"/>
      <c r="B17" s="193"/>
      <c r="C17" s="1104"/>
      <c r="D17" s="1105"/>
      <c r="E17" s="1106"/>
      <c r="F17" s="1107">
        <v>0</v>
      </c>
      <c r="G17" s="1108"/>
      <c r="H17" s="1109"/>
      <c r="I17" s="194"/>
      <c r="J17" s="196"/>
      <c r="K17" s="310"/>
      <c r="L17" s="511">
        <v>0</v>
      </c>
      <c r="M17" s="196"/>
      <c r="N17" s="509">
        <v>0</v>
      </c>
      <c r="O17" s="509">
        <v>0</v>
      </c>
      <c r="P17" s="1104"/>
      <c r="Q17" s="1106"/>
    </row>
    <row r="18" spans="1:17" ht="71.25" customHeight="1" x14ac:dyDescent="0.25">
      <c r="A18" s="1086"/>
      <c r="B18" s="193"/>
      <c r="C18" s="1104"/>
      <c r="D18" s="1105"/>
      <c r="E18" s="1106"/>
      <c r="F18" s="1107">
        <v>0</v>
      </c>
      <c r="G18" s="1108"/>
      <c r="H18" s="1109"/>
      <c r="I18" s="194"/>
      <c r="J18" s="196"/>
      <c r="K18" s="310"/>
      <c r="L18" s="511">
        <v>0</v>
      </c>
      <c r="M18" s="196"/>
      <c r="N18" s="509">
        <v>0</v>
      </c>
      <c r="O18" s="509">
        <v>0</v>
      </c>
      <c r="P18" s="1104"/>
      <c r="Q18" s="1106"/>
    </row>
    <row r="19" spans="1:17" ht="71.25" customHeight="1" x14ac:dyDescent="0.25">
      <c r="A19" s="1087"/>
      <c r="B19" s="197"/>
      <c r="C19" s="1099"/>
      <c r="D19" s="1113"/>
      <c r="E19" s="1100"/>
      <c r="F19" s="1114">
        <v>0</v>
      </c>
      <c r="G19" s="1115"/>
      <c r="H19" s="1116"/>
      <c r="I19" s="198"/>
      <c r="J19" s="199"/>
      <c r="K19" s="311"/>
      <c r="L19" s="512">
        <v>0</v>
      </c>
      <c r="M19" s="199"/>
      <c r="N19" s="510">
        <v>0</v>
      </c>
      <c r="O19" s="510">
        <v>0</v>
      </c>
      <c r="P19" s="1099"/>
      <c r="Q19" s="1100"/>
    </row>
  </sheetData>
  <sheetProtection algorithmName="SHA-512" hashValue="xBBhvmaMo5caee7kwmZb7kkkZA2Btjns7CGATapez3ZrlOGztxtXAIOh5ept7DU8FdVALy4wI1LLfKYfISeeVg==" saltValue="ODp4/uowGgD2ll4C1DyCag==" spinCount="100000" sheet="1" selectLockedCells="1"/>
  <mergeCells count="36">
    <mergeCell ref="C18:E18"/>
    <mergeCell ref="P14:Q14"/>
    <mergeCell ref="C19:E19"/>
    <mergeCell ref="P18:Q18"/>
    <mergeCell ref="F19:H19"/>
    <mergeCell ref="F18:H18"/>
    <mergeCell ref="C17:E17"/>
    <mergeCell ref="F15:H15"/>
    <mergeCell ref="P16:Q16"/>
    <mergeCell ref="F16:H16"/>
    <mergeCell ref="P17:Q17"/>
    <mergeCell ref="F17:H17"/>
    <mergeCell ref="A7:Q7"/>
    <mergeCell ref="P15:Q15"/>
    <mergeCell ref="F9:H12"/>
    <mergeCell ref="F14:H14"/>
    <mergeCell ref="C15:E15"/>
    <mergeCell ref="C9:E12"/>
    <mergeCell ref="F13:H13"/>
    <mergeCell ref="B8:Q8"/>
    <mergeCell ref="A1:Q1"/>
    <mergeCell ref="I9:I12"/>
    <mergeCell ref="A5:O5"/>
    <mergeCell ref="A6:O6"/>
    <mergeCell ref="J9:L11"/>
    <mergeCell ref="B9:B12"/>
    <mergeCell ref="O9:O12"/>
    <mergeCell ref="A3:Q3"/>
    <mergeCell ref="P6:Q6"/>
    <mergeCell ref="M9:N11"/>
    <mergeCell ref="A8:A19"/>
    <mergeCell ref="P19:Q19"/>
    <mergeCell ref="C14:E14"/>
    <mergeCell ref="P5:Q5"/>
    <mergeCell ref="P9:Q12"/>
    <mergeCell ref="C16:E16"/>
  </mergeCells>
  <phoneticPr fontId="27" type="noConversion"/>
  <printOptions horizontalCentered="1"/>
  <pageMargins left="0.6" right="0.4" top="0.5" bottom="0.8" header="0.5" footer="0.5"/>
  <pageSetup scale="74" orientation="landscape" horizontalDpi="4294967293" verticalDpi="4294967293" r:id="rId1"/>
  <headerFooter alignWithMargins="0">
    <oddFooter>&amp;LFormulario VAE-009-A  Rev. 2010-08&amp;C&amp;D, &amp;T&amp;R12 de 21</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13">
    <pageSetUpPr fitToPage="1"/>
  </sheetPr>
  <dimension ref="A1:V37"/>
  <sheetViews>
    <sheetView showGridLines="0" topLeftCell="A16" zoomScale="110" zoomScaleNormal="110" workbookViewId="0">
      <selection activeCell="H18" sqref="H18"/>
    </sheetView>
  </sheetViews>
  <sheetFormatPr defaultRowHeight="15" x14ac:dyDescent="0.25"/>
  <cols>
    <col min="1" max="1" width="2.85546875" customWidth="1"/>
    <col min="2" max="2" width="2.7109375" customWidth="1"/>
    <col min="3" max="3" width="26.5703125" customWidth="1"/>
    <col min="4" max="4" width="2.7109375" customWidth="1"/>
    <col min="5" max="5" width="8.7109375" customWidth="1"/>
    <col min="6" max="6" width="14" customWidth="1"/>
    <col min="7" max="7" width="2.7109375" customWidth="1"/>
    <col min="8" max="8" width="16.28515625" customWidth="1"/>
    <col min="9" max="9" width="40.7109375" customWidth="1"/>
    <col min="10" max="10" width="15.7109375" customWidth="1"/>
    <col min="11" max="11" width="25.7109375" customWidth="1"/>
  </cols>
  <sheetData>
    <row r="1" spans="1:22" ht="18" customHeight="1" x14ac:dyDescent="0.25">
      <c r="A1" s="805" t="s">
        <v>273</v>
      </c>
      <c r="B1" s="805"/>
      <c r="C1" s="805"/>
      <c r="D1" s="805"/>
      <c r="E1" s="805"/>
      <c r="F1" s="805"/>
      <c r="G1" s="805"/>
      <c r="H1" s="805"/>
      <c r="I1" s="805"/>
      <c r="J1" s="805"/>
      <c r="K1" s="805"/>
      <c r="L1" s="135"/>
      <c r="M1" s="135"/>
      <c r="N1" s="135"/>
      <c r="O1" s="135"/>
      <c r="P1" s="135"/>
      <c r="Q1" s="135"/>
      <c r="R1" s="135"/>
      <c r="S1" s="135"/>
      <c r="T1" s="135"/>
      <c r="U1" s="135"/>
      <c r="V1" s="135"/>
    </row>
    <row r="2" spans="1:22" ht="16.5" customHeight="1" x14ac:dyDescent="0.25">
      <c r="D2" s="137"/>
      <c r="F2" s="672" t="s">
        <v>688</v>
      </c>
      <c r="G2" s="566"/>
      <c r="I2" s="593"/>
      <c r="J2" s="637"/>
      <c r="K2" s="431">
        <f>'1 FO-Ingresos'!L2</f>
        <v>2022</v>
      </c>
      <c r="L2" s="134"/>
    </row>
    <row r="3" spans="1:22" x14ac:dyDescent="0.25">
      <c r="A3" s="814" t="s">
        <v>844</v>
      </c>
      <c r="B3" s="814"/>
      <c r="C3" s="814"/>
      <c r="D3" s="814"/>
      <c r="E3" s="814"/>
      <c r="F3" s="814"/>
      <c r="G3" s="814"/>
      <c r="H3" s="814"/>
      <c r="I3" s="814"/>
      <c r="J3" s="814"/>
      <c r="K3" s="814"/>
      <c r="L3" s="190"/>
      <c r="M3" s="190"/>
      <c r="N3" s="190"/>
      <c r="O3" s="190"/>
      <c r="P3" s="190"/>
    </row>
    <row r="4" spans="1:22" ht="9.9499999999999993" customHeight="1" x14ac:dyDescent="0.25">
      <c r="A4" s="189"/>
      <c r="B4" s="189"/>
      <c r="C4" s="189"/>
      <c r="D4" s="189"/>
      <c r="F4" s="635"/>
      <c r="G4" s="189"/>
      <c r="H4" s="189"/>
      <c r="I4" s="189"/>
      <c r="J4" s="690" t="str">
        <f>'1 FO-Ingresos'!K4</f>
        <v/>
      </c>
      <c r="L4" s="190"/>
      <c r="M4" s="190"/>
      <c r="N4" s="190"/>
      <c r="O4" s="190"/>
      <c r="P4" s="190"/>
    </row>
    <row r="5" spans="1:22" ht="25.5" customHeight="1" x14ac:dyDescent="0.25">
      <c r="A5" s="893" t="str">
        <f>'1 FO-Ingresos'!A5:H5</f>
        <v>Parroquia X</v>
      </c>
      <c r="B5" s="896"/>
      <c r="C5" s="896"/>
      <c r="D5" s="896"/>
      <c r="E5" s="896"/>
      <c r="F5" s="896"/>
      <c r="G5" s="896"/>
      <c r="H5" s="896"/>
      <c r="I5" s="896"/>
      <c r="J5" s="897"/>
      <c r="K5" s="200">
        <f>'1 FO-Ingresos'!K5</f>
        <v>999</v>
      </c>
    </row>
    <row r="6" spans="1:22" ht="11.25" customHeight="1" x14ac:dyDescent="0.25">
      <c r="A6" s="856" t="s">
        <v>106</v>
      </c>
      <c r="B6" s="937"/>
      <c r="C6" s="937"/>
      <c r="D6" s="937"/>
      <c r="E6" s="937"/>
      <c r="F6" s="937"/>
      <c r="G6" s="937"/>
      <c r="H6" s="937"/>
      <c r="I6" s="937"/>
      <c r="J6" s="857"/>
      <c r="K6" s="192" t="s">
        <v>78</v>
      </c>
    </row>
    <row r="7" spans="1:22" ht="30.75" customHeight="1" x14ac:dyDescent="0.25">
      <c r="C7" s="855" t="s">
        <v>504</v>
      </c>
      <c r="D7" s="855"/>
      <c r="E7" s="855"/>
      <c r="F7" s="855"/>
      <c r="G7" s="855"/>
      <c r="H7" s="855"/>
      <c r="I7" s="855"/>
      <c r="J7" s="855"/>
      <c r="K7" s="855"/>
      <c r="L7" s="16"/>
      <c r="M7" s="16"/>
      <c r="N7" s="16"/>
      <c r="O7" s="16"/>
      <c r="P7" s="16"/>
    </row>
    <row r="8" spans="1:22" ht="12.75" customHeight="1" x14ac:dyDescent="0.25">
      <c r="A8" s="886" t="s">
        <v>182</v>
      </c>
      <c r="B8" s="1063" t="s">
        <v>89</v>
      </c>
      <c r="C8" s="1098"/>
      <c r="D8" s="1064"/>
      <c r="E8" s="1074" t="s">
        <v>511</v>
      </c>
      <c r="F8" s="1063" t="s">
        <v>92</v>
      </c>
      <c r="G8" s="1064"/>
      <c r="H8" s="1083" t="s">
        <v>90</v>
      </c>
      <c r="I8" s="1074" t="s">
        <v>63</v>
      </c>
      <c r="J8" s="1063" t="s">
        <v>91</v>
      </c>
      <c r="K8" s="1064"/>
    </row>
    <row r="9" spans="1:22" ht="9" customHeight="1" x14ac:dyDescent="0.25">
      <c r="A9" s="887"/>
      <c r="B9" s="1065"/>
      <c r="C9" s="1081"/>
      <c r="D9" s="1066"/>
      <c r="E9" s="1070"/>
      <c r="F9" s="1065"/>
      <c r="G9" s="1066"/>
      <c r="H9" s="1073" t="s">
        <v>82</v>
      </c>
      <c r="I9" s="1070"/>
      <c r="J9" s="1065"/>
      <c r="K9" s="1066"/>
    </row>
    <row r="10" spans="1:22" ht="6.75" customHeight="1" x14ac:dyDescent="0.25">
      <c r="A10" s="887"/>
      <c r="B10" s="1067"/>
      <c r="C10" s="1082"/>
      <c r="D10" s="1068"/>
      <c r="E10" s="1071"/>
      <c r="F10" s="1067"/>
      <c r="G10" s="1068"/>
      <c r="H10" s="1073"/>
      <c r="I10" s="1071"/>
      <c r="J10" s="1067"/>
      <c r="K10" s="1068"/>
    </row>
    <row r="11" spans="1:22" ht="26.25" customHeight="1" x14ac:dyDescent="0.25">
      <c r="A11" s="887"/>
      <c r="B11" s="1129"/>
      <c r="C11" s="1130"/>
      <c r="D11" s="1131"/>
      <c r="E11" s="526"/>
      <c r="F11" s="1134">
        <v>0</v>
      </c>
      <c r="G11" s="1135"/>
      <c r="H11" s="555"/>
      <c r="I11" s="204"/>
      <c r="J11" s="1125"/>
      <c r="K11" s="1126"/>
    </row>
    <row r="12" spans="1:22" ht="26.25" customHeight="1" x14ac:dyDescent="0.25">
      <c r="A12" s="887"/>
      <c r="B12" s="1117"/>
      <c r="C12" s="1118"/>
      <c r="D12" s="1119"/>
      <c r="E12" s="527"/>
      <c r="F12" s="1107"/>
      <c r="G12" s="1109"/>
      <c r="H12" s="556"/>
      <c r="I12" s="205"/>
      <c r="J12" s="1127"/>
      <c r="K12" s="1128"/>
    </row>
    <row r="13" spans="1:22" ht="26.25" customHeight="1" x14ac:dyDescent="0.25">
      <c r="A13" s="887"/>
      <c r="B13" s="1117"/>
      <c r="C13" s="1118"/>
      <c r="D13" s="1119"/>
      <c r="E13" s="527"/>
      <c r="F13" s="1107"/>
      <c r="G13" s="1109"/>
      <c r="H13" s="211"/>
      <c r="I13" s="205"/>
      <c r="J13" s="1127"/>
      <c r="K13" s="1128"/>
    </row>
    <row r="14" spans="1:22" ht="26.25" customHeight="1" x14ac:dyDescent="0.25">
      <c r="A14" s="887"/>
      <c r="B14" s="1117"/>
      <c r="C14" s="1118"/>
      <c r="D14" s="1119"/>
      <c r="E14" s="527"/>
      <c r="F14" s="1107"/>
      <c r="G14" s="1109"/>
      <c r="H14" s="211"/>
      <c r="I14" s="205"/>
      <c r="J14" s="1127"/>
      <c r="K14" s="1128"/>
    </row>
    <row r="15" spans="1:22" ht="26.25" customHeight="1" x14ac:dyDescent="0.25">
      <c r="A15" s="887"/>
      <c r="B15" s="201"/>
      <c r="C15" s="202"/>
      <c r="D15" s="203"/>
      <c r="E15" s="527"/>
      <c r="F15" s="509"/>
      <c r="G15" s="516"/>
      <c r="H15" s="211"/>
      <c r="I15" s="205"/>
      <c r="J15" s="1127"/>
      <c r="K15" s="1128"/>
    </row>
    <row r="16" spans="1:22" ht="26.25" customHeight="1" x14ac:dyDescent="0.25">
      <c r="A16" s="887"/>
      <c r="B16" s="201"/>
      <c r="C16" s="202"/>
      <c r="D16" s="203"/>
      <c r="E16" s="527"/>
      <c r="F16" s="509"/>
      <c r="G16" s="516"/>
      <c r="H16" s="211"/>
      <c r="I16" s="205"/>
      <c r="J16" s="1127"/>
      <c r="K16" s="1128"/>
    </row>
    <row r="17" spans="1:11" ht="26.25" customHeight="1" x14ac:dyDescent="0.25">
      <c r="A17" s="887"/>
      <c r="B17" s="1117"/>
      <c r="C17" s="1118"/>
      <c r="D17" s="1119"/>
      <c r="E17" s="527"/>
      <c r="F17" s="1107"/>
      <c r="G17" s="1109"/>
      <c r="H17" s="211"/>
      <c r="I17" s="205"/>
      <c r="J17" s="1127"/>
      <c r="K17" s="1128"/>
    </row>
    <row r="18" spans="1:11" ht="26.25" customHeight="1" x14ac:dyDescent="0.25">
      <c r="A18" s="887"/>
      <c r="B18" s="1117"/>
      <c r="C18" s="1118"/>
      <c r="D18" s="1119"/>
      <c r="E18" s="527"/>
      <c r="F18" s="1107"/>
      <c r="G18" s="1109"/>
      <c r="H18" s="211"/>
      <c r="I18" s="205"/>
      <c r="J18" s="1127"/>
      <c r="K18" s="1128"/>
    </row>
    <row r="19" spans="1:11" ht="26.25" customHeight="1" x14ac:dyDescent="0.25">
      <c r="A19" s="887"/>
      <c r="B19" s="1117"/>
      <c r="C19" s="1118"/>
      <c r="D19" s="1119"/>
      <c r="E19" s="527"/>
      <c r="F19" s="1107"/>
      <c r="G19" s="1109"/>
      <c r="H19" s="211"/>
      <c r="I19" s="205"/>
      <c r="J19" s="1127"/>
      <c r="K19" s="1128"/>
    </row>
    <row r="20" spans="1:11" ht="26.25" customHeight="1" x14ac:dyDescent="0.25">
      <c r="A20" s="887"/>
      <c r="B20" s="1117"/>
      <c r="C20" s="1118"/>
      <c r="D20" s="1119"/>
      <c r="E20" s="527"/>
      <c r="F20" s="1107"/>
      <c r="G20" s="1109"/>
      <c r="H20" s="211"/>
      <c r="I20" s="205"/>
      <c r="J20" s="1127"/>
      <c r="K20" s="1128"/>
    </row>
    <row r="21" spans="1:11" ht="26.25" customHeight="1" x14ac:dyDescent="0.25">
      <c r="A21" s="887"/>
      <c r="B21" s="1117"/>
      <c r="C21" s="1118"/>
      <c r="D21" s="1119"/>
      <c r="E21" s="527"/>
      <c r="F21" s="1107"/>
      <c r="G21" s="1109"/>
      <c r="H21" s="211"/>
      <c r="I21" s="205"/>
      <c r="J21" s="1127"/>
      <c r="K21" s="1128"/>
    </row>
    <row r="22" spans="1:11" ht="26.25" customHeight="1" x14ac:dyDescent="0.25">
      <c r="A22" s="887"/>
      <c r="B22" s="1117"/>
      <c r="C22" s="1118"/>
      <c r="D22" s="1119"/>
      <c r="E22" s="527"/>
      <c r="F22" s="1107"/>
      <c r="G22" s="1109"/>
      <c r="H22" s="211"/>
      <c r="I22" s="205"/>
      <c r="J22" s="1127"/>
      <c r="K22" s="1128"/>
    </row>
    <row r="23" spans="1:11" ht="26.25" customHeight="1" x14ac:dyDescent="0.25">
      <c r="A23" s="887"/>
      <c r="B23" s="1117"/>
      <c r="C23" s="1118"/>
      <c r="D23" s="1119"/>
      <c r="E23" s="527"/>
      <c r="F23" s="1107"/>
      <c r="G23" s="1109"/>
      <c r="H23" s="211"/>
      <c r="I23" s="205"/>
      <c r="J23" s="1127"/>
      <c r="K23" s="1128"/>
    </row>
    <row r="24" spans="1:11" ht="26.25" customHeight="1" x14ac:dyDescent="0.25">
      <c r="A24" s="887"/>
      <c r="B24" s="1117"/>
      <c r="C24" s="1118"/>
      <c r="D24" s="1119"/>
      <c r="E24" s="527"/>
      <c r="F24" s="1107"/>
      <c r="G24" s="1109"/>
      <c r="H24" s="211"/>
      <c r="I24" s="205"/>
      <c r="J24" s="1127"/>
      <c r="K24" s="1128"/>
    </row>
    <row r="25" spans="1:11" ht="26.25" customHeight="1" x14ac:dyDescent="0.25">
      <c r="A25" s="887"/>
      <c r="B25" s="201"/>
      <c r="C25" s="202"/>
      <c r="D25" s="203"/>
      <c r="E25" s="527"/>
      <c r="F25" s="509"/>
      <c r="G25" s="516"/>
      <c r="H25" s="211"/>
      <c r="I25" s="205"/>
      <c r="J25" s="1127"/>
      <c r="K25" s="1128"/>
    </row>
    <row r="26" spans="1:11" ht="26.25" customHeight="1" x14ac:dyDescent="0.25">
      <c r="A26" s="887"/>
      <c r="B26" s="201"/>
      <c r="C26" s="202"/>
      <c r="D26" s="203"/>
      <c r="E26" s="527"/>
      <c r="F26" s="509"/>
      <c r="G26" s="516"/>
      <c r="H26" s="211"/>
      <c r="I26" s="205"/>
      <c r="J26" s="1127"/>
      <c r="K26" s="1128"/>
    </row>
    <row r="27" spans="1:11" ht="26.25" customHeight="1" x14ac:dyDescent="0.25">
      <c r="A27" s="887"/>
      <c r="B27" s="201"/>
      <c r="C27" s="202"/>
      <c r="D27" s="203"/>
      <c r="E27" s="527"/>
      <c r="F27" s="509"/>
      <c r="G27" s="516"/>
      <c r="H27" s="211"/>
      <c r="I27" s="205"/>
      <c r="J27" s="1127"/>
      <c r="K27" s="1128"/>
    </row>
    <row r="28" spans="1:11" ht="26.25" customHeight="1" x14ac:dyDescent="0.25">
      <c r="A28" s="887"/>
      <c r="B28" s="201"/>
      <c r="C28" s="202"/>
      <c r="D28" s="203"/>
      <c r="E28" s="527"/>
      <c r="F28" s="509"/>
      <c r="G28" s="516"/>
      <c r="H28" s="211"/>
      <c r="I28" s="205"/>
      <c r="J28" s="1127"/>
      <c r="K28" s="1128"/>
    </row>
    <row r="29" spans="1:11" ht="26.25" customHeight="1" x14ac:dyDescent="0.25">
      <c r="A29" s="887"/>
      <c r="B29" s="1117"/>
      <c r="C29" s="1118"/>
      <c r="D29" s="1119"/>
      <c r="E29" s="527"/>
      <c r="F29" s="1107"/>
      <c r="G29" s="1109"/>
      <c r="H29" s="211"/>
      <c r="I29" s="205"/>
      <c r="J29" s="1127"/>
      <c r="K29" s="1128"/>
    </row>
    <row r="30" spans="1:11" ht="26.25" customHeight="1" x14ac:dyDescent="0.25">
      <c r="A30" s="887"/>
      <c r="B30" s="1117"/>
      <c r="C30" s="1118"/>
      <c r="D30" s="1119"/>
      <c r="E30" s="527"/>
      <c r="F30" s="1107"/>
      <c r="G30" s="1109"/>
      <c r="H30" s="211"/>
      <c r="I30" s="205"/>
      <c r="J30" s="1127"/>
      <c r="K30" s="1128"/>
    </row>
    <row r="31" spans="1:11" ht="26.25" customHeight="1" x14ac:dyDescent="0.25">
      <c r="A31" s="887"/>
      <c r="B31" s="1117"/>
      <c r="C31" s="1118"/>
      <c r="D31" s="1119"/>
      <c r="E31" s="527"/>
      <c r="F31" s="1107"/>
      <c r="G31" s="1109"/>
      <c r="H31" s="211"/>
      <c r="I31" s="205"/>
      <c r="J31" s="1127"/>
      <c r="K31" s="1128"/>
    </row>
    <row r="32" spans="1:11" ht="21.75" customHeight="1" x14ac:dyDescent="0.25">
      <c r="A32" s="888"/>
      <c r="B32" s="1120" t="s">
        <v>60</v>
      </c>
      <c r="C32" s="1121"/>
      <c r="D32" s="1122"/>
      <c r="E32" s="430"/>
      <c r="F32" s="1123">
        <f>SUM(F11:G31)</f>
        <v>0</v>
      </c>
      <c r="G32" s="1124"/>
      <c r="H32" s="97"/>
      <c r="I32" s="97"/>
      <c r="J32" s="1132"/>
      <c r="K32" s="1133"/>
    </row>
    <row r="33" spans="1:1" ht="6.75" customHeight="1" x14ac:dyDescent="0.25"/>
    <row r="34" spans="1:1" x14ac:dyDescent="0.25">
      <c r="A34" t="s">
        <v>580</v>
      </c>
    </row>
    <row r="35" spans="1:1" x14ac:dyDescent="0.25">
      <c r="A35" t="s">
        <v>545</v>
      </c>
    </row>
    <row r="36" spans="1:1" x14ac:dyDescent="0.25">
      <c r="A36" t="s">
        <v>240</v>
      </c>
    </row>
    <row r="37" spans="1:1" x14ac:dyDescent="0.25">
      <c r="A37" t="s">
        <v>512</v>
      </c>
    </row>
  </sheetData>
  <sheetProtection algorithmName="SHA-512" hashValue="fn4qcwhQMiq1IM3HvEa2lPhv5/IcG+cI5nx59u45UZfl8VUrsIL0wzF+BRhrIyDFoJwV4uhlLHZ9FAiQ1vwNSg==" saltValue="4BGRPunPFik6P2JgjyfoDA==" spinCount="100000" sheet="1" selectLockedCells="1"/>
  <mergeCells count="66">
    <mergeCell ref="A3:K3"/>
    <mergeCell ref="J24:K24"/>
    <mergeCell ref="J25:K25"/>
    <mergeCell ref="J32:K32"/>
    <mergeCell ref="J27:K27"/>
    <mergeCell ref="J28:K28"/>
    <mergeCell ref="J29:K29"/>
    <mergeCell ref="J30:K30"/>
    <mergeCell ref="J31:K31"/>
    <mergeCell ref="J14:K14"/>
    <mergeCell ref="H8:H10"/>
    <mergeCell ref="I8:I10"/>
    <mergeCell ref="F11:G11"/>
    <mergeCell ref="J15:K15"/>
    <mergeCell ref="J26:K26"/>
    <mergeCell ref="J17:K17"/>
    <mergeCell ref="J18:K18"/>
    <mergeCell ref="J19:K19"/>
    <mergeCell ref="J20:K20"/>
    <mergeCell ref="J21:K21"/>
    <mergeCell ref="J22:K22"/>
    <mergeCell ref="J23:K23"/>
    <mergeCell ref="A1:K1"/>
    <mergeCell ref="B8:D10"/>
    <mergeCell ref="F8:G10"/>
    <mergeCell ref="A8:A32"/>
    <mergeCell ref="C7:K7"/>
    <mergeCell ref="B11:D11"/>
    <mergeCell ref="B14:D14"/>
    <mergeCell ref="B13:D13"/>
    <mergeCell ref="J16:K16"/>
    <mergeCell ref="E8:E10"/>
    <mergeCell ref="J12:K12"/>
    <mergeCell ref="J13:K13"/>
    <mergeCell ref="A5:J5"/>
    <mergeCell ref="A6:J6"/>
    <mergeCell ref="J8:K10"/>
    <mergeCell ref="J11:K11"/>
    <mergeCell ref="F23:G23"/>
    <mergeCell ref="B22:D22"/>
    <mergeCell ref="B23:D23"/>
    <mergeCell ref="B18:D18"/>
    <mergeCell ref="B19:D19"/>
    <mergeCell ref="B20:D20"/>
    <mergeCell ref="B21:D21"/>
    <mergeCell ref="B17:D17"/>
    <mergeCell ref="B12:D12"/>
    <mergeCell ref="F22:G22"/>
    <mergeCell ref="F12:G12"/>
    <mergeCell ref="F13:G13"/>
    <mergeCell ref="F14:G14"/>
    <mergeCell ref="F17:G17"/>
    <mergeCell ref="F21:G21"/>
    <mergeCell ref="B32:D32"/>
    <mergeCell ref="B30:D30"/>
    <mergeCell ref="B31:D31"/>
    <mergeCell ref="F32:G32"/>
    <mergeCell ref="F29:G29"/>
    <mergeCell ref="F30:G30"/>
    <mergeCell ref="F31:G31"/>
    <mergeCell ref="F19:G19"/>
    <mergeCell ref="F20:G20"/>
    <mergeCell ref="F18:G18"/>
    <mergeCell ref="B24:D24"/>
    <mergeCell ref="B29:D29"/>
    <mergeCell ref="F24:G24"/>
  </mergeCells>
  <phoneticPr fontId="27" type="noConversion"/>
  <printOptions horizontalCentered="1"/>
  <pageMargins left="0.4" right="0.4" top="0.5" bottom="0.8" header="0.5" footer="0.5"/>
  <pageSetup scale="67" orientation="landscape" horizontalDpi="4294967293" verticalDpi="4294967293" r:id="rId1"/>
  <headerFooter alignWithMargins="0">
    <oddFooter>&amp;LFormulario VAE-009-A  Rev. 2010-08&amp;C&amp;D, &amp;T&amp;R13 de 21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IV70"/>
  <sheetViews>
    <sheetView showGridLines="0" topLeftCell="A19" zoomScale="135" zoomScaleNormal="135" workbookViewId="0">
      <selection activeCell="G9" sqref="G9"/>
    </sheetView>
  </sheetViews>
  <sheetFormatPr defaultRowHeight="15" x14ac:dyDescent="0.25"/>
  <cols>
    <col min="1" max="1" width="2.42578125" customWidth="1"/>
    <col min="2" max="2" width="2" bestFit="1" customWidth="1"/>
    <col min="3" max="3" width="2.7109375" bestFit="1" customWidth="1"/>
    <col min="4" max="4" width="15.5703125" customWidth="1"/>
    <col min="5" max="5" width="2.7109375" customWidth="1"/>
    <col min="6" max="6" width="56.140625" customWidth="1"/>
    <col min="7" max="7" width="16.5703125" customWidth="1"/>
    <col min="8" max="8" width="1.5703125" customWidth="1"/>
    <col min="9" max="9" width="16.5703125" customWidth="1"/>
    <col min="10" max="10" width="1.28515625" customWidth="1"/>
  </cols>
  <sheetData>
    <row r="1" spans="1:256" ht="16.5" customHeight="1" x14ac:dyDescent="0.25">
      <c r="A1" s="805" t="s">
        <v>273</v>
      </c>
      <c r="B1" s="805"/>
      <c r="C1" s="805"/>
      <c r="D1" s="805"/>
      <c r="E1" s="805"/>
      <c r="F1" s="805"/>
      <c r="G1" s="805"/>
      <c r="H1" s="805"/>
      <c r="I1" s="805"/>
      <c r="J1" s="805"/>
      <c r="K1" s="135"/>
      <c r="L1" s="135"/>
      <c r="M1" s="135"/>
    </row>
    <row r="2" spans="1:256" ht="12" customHeight="1" x14ac:dyDescent="0.25">
      <c r="C2" s="137"/>
      <c r="D2" s="134"/>
      <c r="E2" s="672" t="s">
        <v>39</v>
      </c>
      <c r="F2" s="593"/>
      <c r="G2" s="593"/>
      <c r="H2" s="77"/>
      <c r="I2" s="431">
        <f>'1 FO-Ingresos'!L2</f>
        <v>2022</v>
      </c>
    </row>
    <row r="3" spans="1:256" ht="9.9499999999999993" customHeight="1" x14ac:dyDescent="0.25">
      <c r="A3" s="814" t="s">
        <v>844</v>
      </c>
      <c r="B3" s="814"/>
      <c r="C3" s="814"/>
      <c r="D3" s="814"/>
      <c r="E3" s="814"/>
      <c r="F3" s="814"/>
      <c r="G3" s="814"/>
      <c r="H3" s="814"/>
      <c r="I3" s="814"/>
      <c r="J3" s="635"/>
      <c r="K3" s="635"/>
      <c r="L3" s="635"/>
      <c r="M3" s="635"/>
      <c r="N3" s="635"/>
      <c r="O3" s="635"/>
      <c r="P3" s="635"/>
      <c r="Q3" s="635"/>
      <c r="R3" s="635"/>
      <c r="S3" s="635"/>
      <c r="T3" s="635"/>
      <c r="U3" s="635"/>
      <c r="V3" s="635"/>
      <c r="W3" s="635"/>
      <c r="X3" s="635"/>
      <c r="Y3" s="635"/>
      <c r="Z3" s="635"/>
      <c r="AA3" s="635"/>
      <c r="AB3" s="635"/>
      <c r="AC3" s="635"/>
      <c r="AD3" s="635"/>
      <c r="AE3" s="635"/>
      <c r="AF3" s="635"/>
      <c r="AG3" s="635"/>
      <c r="AH3" s="635"/>
      <c r="AI3" s="635"/>
      <c r="AJ3" s="635"/>
      <c r="AK3" s="635"/>
      <c r="AL3" s="635"/>
      <c r="AM3" s="635"/>
      <c r="AN3" s="635"/>
      <c r="AO3" s="635"/>
      <c r="AP3" s="635"/>
      <c r="AQ3" s="635"/>
      <c r="AR3" s="635"/>
      <c r="AS3" s="635"/>
      <c r="AT3" s="635"/>
      <c r="AU3" s="635"/>
      <c r="AV3" s="635"/>
      <c r="AW3" s="635"/>
      <c r="AX3" s="635"/>
      <c r="AY3" s="635"/>
      <c r="AZ3" s="635"/>
      <c r="BA3" s="635"/>
      <c r="BB3" s="635"/>
      <c r="BC3" s="635"/>
      <c r="BD3" s="635"/>
      <c r="BE3" s="635"/>
      <c r="BF3" s="635"/>
      <c r="BG3" s="635"/>
      <c r="BH3" s="635"/>
      <c r="BI3" s="635"/>
      <c r="BJ3" s="635"/>
      <c r="BK3" s="635"/>
      <c r="BL3" s="635"/>
      <c r="BM3" s="635"/>
      <c r="BN3" s="635"/>
      <c r="BO3" s="635"/>
      <c r="BP3" s="635"/>
      <c r="BQ3" s="635"/>
      <c r="BR3" s="635"/>
      <c r="BS3" s="635"/>
      <c r="BT3" s="635"/>
      <c r="BU3" s="635"/>
      <c r="BV3" s="635"/>
      <c r="BW3" s="635"/>
      <c r="BX3" s="635"/>
      <c r="BY3" s="635"/>
      <c r="BZ3" s="635"/>
      <c r="CA3" s="635"/>
      <c r="CB3" s="635"/>
      <c r="CC3" s="635"/>
      <c r="CD3" s="635"/>
      <c r="CE3" s="635"/>
      <c r="CF3" s="635"/>
      <c r="CG3" s="635"/>
      <c r="CH3" s="635"/>
      <c r="CI3" s="635"/>
      <c r="CJ3" s="635"/>
      <c r="CK3" s="635"/>
      <c r="CL3" s="635"/>
      <c r="CM3" s="635"/>
      <c r="CN3" s="635"/>
      <c r="CO3" s="635"/>
      <c r="CP3" s="635"/>
      <c r="CQ3" s="635"/>
      <c r="CR3" s="635"/>
      <c r="CS3" s="635"/>
      <c r="CT3" s="635"/>
      <c r="CU3" s="635"/>
      <c r="CV3" s="635"/>
      <c r="CW3" s="635"/>
      <c r="CX3" s="635"/>
      <c r="CY3" s="635"/>
      <c r="CZ3" s="635"/>
      <c r="DA3" s="635"/>
      <c r="DB3" s="635"/>
      <c r="DC3" s="635"/>
      <c r="DD3" s="635"/>
      <c r="DE3" s="635"/>
      <c r="DF3" s="635"/>
      <c r="DG3" s="635"/>
      <c r="DH3" s="635"/>
      <c r="DI3" s="635"/>
      <c r="DJ3" s="635"/>
      <c r="DK3" s="635"/>
      <c r="DL3" s="635"/>
      <c r="DM3" s="635"/>
      <c r="DN3" s="635"/>
      <c r="DO3" s="635"/>
      <c r="DP3" s="635"/>
      <c r="DQ3" s="635"/>
      <c r="DR3" s="635"/>
      <c r="DS3" s="635"/>
      <c r="DT3" s="635"/>
      <c r="DU3" s="635"/>
      <c r="DV3" s="635"/>
      <c r="DW3" s="635"/>
      <c r="DX3" s="635"/>
      <c r="DY3" s="635"/>
      <c r="DZ3" s="635"/>
      <c r="EA3" s="635"/>
      <c r="EB3" s="635"/>
      <c r="EC3" s="635"/>
      <c r="ED3" s="635"/>
      <c r="EE3" s="635"/>
      <c r="EF3" s="635"/>
      <c r="EG3" s="635"/>
      <c r="EH3" s="635"/>
      <c r="EI3" s="635"/>
      <c r="EJ3" s="635"/>
      <c r="EK3" s="635"/>
      <c r="EL3" s="635"/>
      <c r="EM3" s="635"/>
      <c r="EN3" s="635"/>
      <c r="EO3" s="635"/>
      <c r="EP3" s="635"/>
      <c r="EQ3" s="635"/>
      <c r="ER3" s="635"/>
      <c r="ES3" s="635"/>
      <c r="ET3" s="635"/>
      <c r="EU3" s="635"/>
      <c r="EV3" s="635"/>
      <c r="EW3" s="635"/>
      <c r="EX3" s="635"/>
      <c r="EY3" s="635"/>
      <c r="EZ3" s="635"/>
      <c r="FA3" s="635"/>
      <c r="FB3" s="635"/>
      <c r="FC3" s="635"/>
      <c r="FD3" s="635"/>
      <c r="FE3" s="635"/>
      <c r="FF3" s="635"/>
      <c r="FG3" s="635"/>
      <c r="FH3" s="635"/>
      <c r="FI3" s="635"/>
      <c r="FJ3" s="635"/>
      <c r="FK3" s="635"/>
      <c r="FL3" s="635"/>
      <c r="FM3" s="635"/>
      <c r="FN3" s="635"/>
      <c r="FO3" s="635"/>
      <c r="FP3" s="635"/>
      <c r="FQ3" s="635"/>
      <c r="FR3" s="635"/>
      <c r="FS3" s="635"/>
      <c r="FT3" s="635"/>
      <c r="FU3" s="635"/>
      <c r="FV3" s="635"/>
      <c r="FW3" s="635"/>
      <c r="FX3" s="635"/>
      <c r="FY3" s="635"/>
      <c r="FZ3" s="635"/>
      <c r="GA3" s="635"/>
      <c r="GB3" s="635"/>
      <c r="GC3" s="635"/>
      <c r="GD3" s="635"/>
      <c r="GE3" s="635"/>
      <c r="GF3" s="635"/>
      <c r="GG3" s="635"/>
      <c r="GH3" s="635"/>
      <c r="GI3" s="635"/>
      <c r="GJ3" s="635"/>
      <c r="GK3" s="635"/>
      <c r="GL3" s="635"/>
      <c r="GM3" s="635"/>
      <c r="GN3" s="635"/>
      <c r="GO3" s="635"/>
      <c r="GP3" s="635"/>
      <c r="GQ3" s="635"/>
      <c r="GR3" s="635"/>
      <c r="GS3" s="635"/>
      <c r="GT3" s="635"/>
      <c r="GU3" s="635"/>
      <c r="GV3" s="635"/>
      <c r="GW3" s="635"/>
      <c r="GX3" s="635"/>
      <c r="GY3" s="635"/>
      <c r="GZ3" s="635"/>
      <c r="HA3" s="635"/>
      <c r="HB3" s="635"/>
      <c r="HC3" s="635"/>
      <c r="HD3" s="635"/>
      <c r="HE3" s="635"/>
      <c r="HF3" s="635"/>
      <c r="HG3" s="635"/>
      <c r="HH3" s="635"/>
      <c r="HI3" s="635"/>
      <c r="HJ3" s="635"/>
      <c r="HK3" s="635"/>
      <c r="HL3" s="635"/>
      <c r="HM3" s="635"/>
      <c r="HN3" s="635"/>
      <c r="HO3" s="635"/>
      <c r="HP3" s="635"/>
      <c r="HQ3" s="635"/>
      <c r="HR3" s="635"/>
      <c r="HS3" s="635"/>
      <c r="HT3" s="635"/>
      <c r="HU3" s="635"/>
      <c r="HV3" s="635"/>
      <c r="HW3" s="635"/>
      <c r="HX3" s="635"/>
      <c r="HY3" s="635"/>
      <c r="HZ3" s="635"/>
      <c r="IA3" s="635"/>
      <c r="IB3" s="635"/>
      <c r="IC3" s="635"/>
      <c r="ID3" s="635"/>
      <c r="IE3" s="635"/>
      <c r="IF3" s="635"/>
      <c r="IG3" s="635"/>
      <c r="IH3" s="635"/>
      <c r="II3" s="635"/>
      <c r="IJ3" s="635"/>
      <c r="IK3" s="635"/>
      <c r="IL3" s="635"/>
      <c r="IM3" s="635"/>
      <c r="IN3" s="635"/>
      <c r="IO3" s="635"/>
      <c r="IP3" s="635"/>
      <c r="IQ3" s="635"/>
      <c r="IR3" s="635"/>
      <c r="IS3" s="635"/>
      <c r="IT3" s="635"/>
      <c r="IU3" s="635"/>
      <c r="IV3" s="635"/>
    </row>
    <row r="4" spans="1:256" ht="15" customHeight="1" x14ac:dyDescent="0.25">
      <c r="C4" s="725"/>
      <c r="D4" s="566"/>
      <c r="E4" s="725"/>
      <c r="F4" s="566"/>
      <c r="G4" s="690" t="str">
        <f>'[1]1 Ordinario Ingresos'!K4</f>
        <v/>
      </c>
      <c r="H4" s="77"/>
      <c r="I4" s="455" t="s">
        <v>741</v>
      </c>
    </row>
    <row r="5" spans="1:256" ht="24.75" customHeight="1" x14ac:dyDescent="0.25">
      <c r="A5" s="839" t="str">
        <f>'1 FO-Ingresos'!A5:H5</f>
        <v>Parroquia X</v>
      </c>
      <c r="B5" s="819"/>
      <c r="C5" s="819"/>
      <c r="D5" s="819"/>
      <c r="E5" s="819"/>
      <c r="F5" s="819"/>
      <c r="G5" s="819"/>
      <c r="H5" s="840">
        <f>'1 FO-Ingresos'!K5</f>
        <v>999</v>
      </c>
      <c r="I5" s="841"/>
      <c r="J5" s="842"/>
    </row>
    <row r="6" spans="1:256" ht="11.25" customHeight="1" x14ac:dyDescent="0.25">
      <c r="A6" s="831" t="s">
        <v>106</v>
      </c>
      <c r="B6" s="831"/>
      <c r="C6" s="831"/>
      <c r="D6" s="831"/>
      <c r="E6" s="831"/>
      <c r="F6" s="831"/>
      <c r="G6" s="831"/>
      <c r="H6" s="831" t="s">
        <v>78</v>
      </c>
      <c r="I6" s="831"/>
      <c r="J6" s="831"/>
    </row>
    <row r="7" spans="1:256" ht="27" customHeight="1" x14ac:dyDescent="0.25">
      <c r="A7" s="806" t="s">
        <v>146</v>
      </c>
      <c r="B7" s="806"/>
      <c r="C7" s="806"/>
      <c r="D7" s="806"/>
      <c r="E7" s="806"/>
      <c r="F7" s="806"/>
      <c r="G7" s="806"/>
      <c r="H7" s="806"/>
      <c r="I7" s="806"/>
      <c r="J7" s="806"/>
    </row>
    <row r="8" spans="1:256" s="10" customFormat="1" ht="13.5" customHeight="1" x14ac:dyDescent="0.25">
      <c r="A8" s="833" t="s">
        <v>121</v>
      </c>
      <c r="B8" s="251">
        <v>1</v>
      </c>
      <c r="C8" s="252" t="s">
        <v>783</v>
      </c>
      <c r="D8" s="252"/>
      <c r="E8" s="252"/>
      <c r="F8" s="252"/>
      <c r="G8" s="253"/>
      <c r="H8" s="253"/>
      <c r="I8" s="254"/>
      <c r="J8" s="255"/>
    </row>
    <row r="9" spans="1:256" ht="13.5" customHeight="1" x14ac:dyDescent="0.25">
      <c r="A9" s="834"/>
      <c r="B9" s="256"/>
      <c r="C9" s="257" t="s">
        <v>122</v>
      </c>
      <c r="D9" s="832" t="s">
        <v>536</v>
      </c>
      <c r="E9" s="829"/>
      <c r="F9" s="830"/>
      <c r="G9" s="434">
        <v>0</v>
      </c>
      <c r="H9" s="260"/>
      <c r="I9" s="161"/>
      <c r="J9" s="261"/>
    </row>
    <row r="10" spans="1:256" ht="13.5" customHeight="1" x14ac:dyDescent="0.25">
      <c r="A10" s="834"/>
      <c r="B10" s="256"/>
      <c r="C10" s="257" t="s">
        <v>123</v>
      </c>
      <c r="D10" s="829" t="s">
        <v>784</v>
      </c>
      <c r="E10" s="829"/>
      <c r="F10" s="830"/>
      <c r="G10" s="433">
        <v>0</v>
      </c>
      <c r="H10" s="260"/>
      <c r="I10" s="161"/>
      <c r="J10" s="261"/>
    </row>
    <row r="11" spans="1:256" ht="13.5" customHeight="1" x14ac:dyDescent="0.25">
      <c r="A11" s="834"/>
      <c r="B11" s="256"/>
      <c r="C11" s="257" t="s">
        <v>124</v>
      </c>
      <c r="D11" s="258" t="s">
        <v>623</v>
      </c>
      <c r="E11" s="258"/>
      <c r="F11" s="259"/>
      <c r="G11" s="433">
        <v>0</v>
      </c>
      <c r="H11" s="260"/>
      <c r="I11" s="161"/>
      <c r="J11" s="261"/>
    </row>
    <row r="12" spans="1:256" ht="13.5" customHeight="1" x14ac:dyDescent="0.25">
      <c r="A12" s="834"/>
      <c r="B12" s="256"/>
      <c r="C12" s="257" t="s">
        <v>125</v>
      </c>
      <c r="D12" s="258" t="s">
        <v>785</v>
      </c>
      <c r="E12" s="258"/>
      <c r="F12" s="259"/>
      <c r="G12" s="433">
        <v>0</v>
      </c>
      <c r="H12" s="260"/>
      <c r="I12" s="161"/>
      <c r="J12" s="261"/>
    </row>
    <row r="13" spans="1:256" ht="13.5" customHeight="1" x14ac:dyDescent="0.25">
      <c r="A13" s="834"/>
      <c r="B13" s="256"/>
      <c r="C13" s="257" t="s">
        <v>126</v>
      </c>
      <c r="D13" s="258" t="s">
        <v>184</v>
      </c>
      <c r="E13" s="258"/>
      <c r="F13" s="259"/>
      <c r="G13" s="433">
        <v>0</v>
      </c>
      <c r="H13" s="260"/>
      <c r="I13" s="161"/>
      <c r="J13" s="261"/>
    </row>
    <row r="14" spans="1:256" ht="13.5" customHeight="1" x14ac:dyDescent="0.25">
      <c r="A14" s="834"/>
      <c r="B14" s="256"/>
      <c r="C14" s="257" t="s">
        <v>127</v>
      </c>
      <c r="D14" s="258" t="s">
        <v>185</v>
      </c>
      <c r="E14" s="258"/>
      <c r="F14" s="259"/>
      <c r="G14" s="433">
        <v>0</v>
      </c>
      <c r="H14" s="260"/>
      <c r="I14" s="161"/>
      <c r="J14" s="261"/>
    </row>
    <row r="15" spans="1:256" ht="13.5" customHeight="1" x14ac:dyDescent="0.25">
      <c r="A15" s="834"/>
      <c r="B15" s="256"/>
      <c r="C15" s="257" t="s">
        <v>128</v>
      </c>
      <c r="D15" s="258" t="s">
        <v>186</v>
      </c>
      <c r="E15" s="258"/>
      <c r="F15" s="259"/>
      <c r="G15" s="433">
        <v>0</v>
      </c>
      <c r="H15" s="260"/>
      <c r="I15" s="161"/>
      <c r="J15" s="261"/>
    </row>
    <row r="16" spans="1:256" ht="13.5" customHeight="1" x14ac:dyDescent="0.25">
      <c r="A16" s="834"/>
      <c r="B16" s="256"/>
      <c r="C16" s="257" t="s">
        <v>129</v>
      </c>
      <c r="D16" s="258" t="s">
        <v>145</v>
      </c>
      <c r="E16" s="258"/>
      <c r="F16" s="259"/>
      <c r="G16" s="433">
        <v>0</v>
      </c>
      <c r="H16" s="260"/>
      <c r="I16" s="161"/>
      <c r="J16" s="261"/>
    </row>
    <row r="17" spans="1:10" ht="13.5" customHeight="1" x14ac:dyDescent="0.25">
      <c r="A17" s="834"/>
      <c r="B17" s="256"/>
      <c r="C17" s="257" t="s">
        <v>130</v>
      </c>
      <c r="D17" s="258" t="s">
        <v>310</v>
      </c>
      <c r="G17" s="433">
        <v>0</v>
      </c>
      <c r="H17" s="262"/>
      <c r="I17" s="263"/>
      <c r="J17" s="264"/>
    </row>
    <row r="18" spans="1:10" ht="13.5" customHeight="1" x14ac:dyDescent="0.25">
      <c r="A18" s="834"/>
      <c r="B18" s="265">
        <v>2</v>
      </c>
      <c r="C18" s="266"/>
      <c r="D18" s="640" t="s">
        <v>620</v>
      </c>
      <c r="E18" s="267"/>
      <c r="F18" s="267"/>
      <c r="G18" s="268"/>
      <c r="H18" s="269"/>
      <c r="I18" s="435">
        <f>SUM(G9:G17)</f>
        <v>0</v>
      </c>
      <c r="J18" s="264"/>
    </row>
    <row r="19" spans="1:10" s="10" customFormat="1" ht="13.5" customHeight="1" x14ac:dyDescent="0.25">
      <c r="A19" s="834"/>
      <c r="B19" s="270">
        <v>3</v>
      </c>
      <c r="C19" s="271" t="s">
        <v>791</v>
      </c>
      <c r="D19" s="271"/>
      <c r="E19" s="271"/>
      <c r="F19" s="271"/>
      <c r="G19" s="272"/>
      <c r="H19" s="272"/>
      <c r="I19" s="273"/>
      <c r="J19" s="274"/>
    </row>
    <row r="20" spans="1:10" ht="13.5" customHeight="1" x14ac:dyDescent="0.25">
      <c r="A20" s="834"/>
      <c r="B20" s="256"/>
      <c r="C20" s="257" t="s">
        <v>122</v>
      </c>
      <c r="D20" s="258" t="s">
        <v>786</v>
      </c>
      <c r="E20" s="258"/>
      <c r="F20" s="259"/>
      <c r="G20" s="433">
        <v>0</v>
      </c>
      <c r="H20" s="260"/>
      <c r="I20" s="161"/>
      <c r="J20" s="275"/>
    </row>
    <row r="21" spans="1:10" ht="13.5" customHeight="1" x14ac:dyDescent="0.25">
      <c r="A21" s="834"/>
      <c r="B21" s="256"/>
      <c r="C21" s="257" t="s">
        <v>123</v>
      </c>
      <c r="D21" s="258" t="s">
        <v>787</v>
      </c>
      <c r="E21" s="258"/>
      <c r="F21" s="259"/>
      <c r="G21" s="433">
        <v>0</v>
      </c>
      <c r="H21" s="260"/>
      <c r="I21" s="161"/>
      <c r="J21" s="275"/>
    </row>
    <row r="22" spans="1:10" ht="13.5" customHeight="1" x14ac:dyDescent="0.25">
      <c r="A22" s="834"/>
      <c r="B22" s="256"/>
      <c r="C22" s="257" t="s">
        <v>124</v>
      </c>
      <c r="D22" s="258" t="s">
        <v>621</v>
      </c>
      <c r="E22" s="258"/>
      <c r="F22" s="259"/>
      <c r="G22" s="433"/>
      <c r="H22" s="260"/>
      <c r="I22" s="161"/>
      <c r="J22" s="275"/>
    </row>
    <row r="23" spans="1:10" ht="13.5" customHeight="1" x14ac:dyDescent="0.25">
      <c r="A23" s="834"/>
      <c r="B23" s="256"/>
      <c r="C23" s="257" t="s">
        <v>125</v>
      </c>
      <c r="D23" s="538" t="s">
        <v>537</v>
      </c>
      <c r="E23" s="258"/>
      <c r="F23" s="259"/>
      <c r="G23" s="433"/>
      <c r="H23" s="260"/>
      <c r="I23" s="161"/>
      <c r="J23" s="275"/>
    </row>
    <row r="24" spans="1:10" ht="13.5" customHeight="1" x14ac:dyDescent="0.25">
      <c r="A24" s="834"/>
      <c r="B24" s="256"/>
      <c r="C24" s="257" t="s">
        <v>126</v>
      </c>
      <c r="D24" s="538" t="s">
        <v>538</v>
      </c>
      <c r="E24" s="258"/>
      <c r="F24" s="259"/>
      <c r="G24" s="433"/>
      <c r="H24" s="260"/>
      <c r="I24" s="161"/>
      <c r="J24" s="275"/>
    </row>
    <row r="25" spans="1:10" ht="13.5" customHeight="1" x14ac:dyDescent="0.25">
      <c r="A25" s="834"/>
      <c r="B25" s="256"/>
      <c r="C25" s="257" t="s">
        <v>127</v>
      </c>
      <c r="D25" s="538" t="s">
        <v>539</v>
      </c>
      <c r="E25" s="258"/>
      <c r="F25" s="259"/>
      <c r="G25" s="433"/>
      <c r="H25" s="260"/>
      <c r="I25" s="161"/>
      <c r="J25" s="275"/>
    </row>
    <row r="26" spans="1:10" ht="13.5" customHeight="1" x14ac:dyDescent="0.25">
      <c r="A26" s="834"/>
      <c r="B26" s="256"/>
      <c r="C26" s="257" t="s">
        <v>128</v>
      </c>
      <c r="D26" s="538" t="s">
        <v>540</v>
      </c>
      <c r="E26" s="258"/>
      <c r="F26" s="259"/>
      <c r="G26" s="433"/>
      <c r="H26" s="260"/>
      <c r="I26" s="161"/>
      <c r="J26" s="275"/>
    </row>
    <row r="27" spans="1:10" ht="13.5" customHeight="1" x14ac:dyDescent="0.25">
      <c r="A27" s="834"/>
      <c r="B27" s="256"/>
      <c r="C27" s="257" t="s">
        <v>129</v>
      </c>
      <c r="D27" s="538" t="s">
        <v>541</v>
      </c>
      <c r="E27" s="258"/>
      <c r="F27" s="259"/>
      <c r="G27" s="433"/>
      <c r="H27" s="260"/>
      <c r="I27" s="161"/>
      <c r="J27" s="275"/>
    </row>
    <row r="28" spans="1:10" ht="13.5" customHeight="1" x14ac:dyDescent="0.25">
      <c r="A28" s="834"/>
      <c r="B28" s="256"/>
      <c r="C28" s="257" t="s">
        <v>130</v>
      </c>
      <c r="D28" s="258" t="s">
        <v>311</v>
      </c>
      <c r="E28" s="258"/>
      <c r="F28" s="259"/>
      <c r="G28" s="433"/>
      <c r="H28" s="260"/>
      <c r="I28" s="276"/>
      <c r="J28" s="264"/>
    </row>
    <row r="29" spans="1:10" ht="13.5" customHeight="1" x14ac:dyDescent="0.25">
      <c r="A29" s="834"/>
      <c r="B29" s="265">
        <v>4</v>
      </c>
      <c r="C29" s="266"/>
      <c r="D29" s="640" t="s">
        <v>622</v>
      </c>
      <c r="E29" s="267"/>
      <c r="F29" s="267"/>
      <c r="G29" s="436"/>
      <c r="H29" s="277"/>
      <c r="I29" s="438">
        <f>SUM(G20:G28)</f>
        <v>0</v>
      </c>
      <c r="J29" s="264"/>
    </row>
    <row r="30" spans="1:10" s="10" customFormat="1" ht="13.5" customHeight="1" x14ac:dyDescent="0.25">
      <c r="A30" s="834"/>
      <c r="B30" s="270">
        <v>5</v>
      </c>
      <c r="C30" s="271" t="s">
        <v>319</v>
      </c>
      <c r="D30" s="271"/>
      <c r="E30" s="271"/>
      <c r="F30" s="271"/>
      <c r="G30" s="437"/>
      <c r="H30" s="272"/>
      <c r="I30" s="273"/>
      <c r="J30" s="274"/>
    </row>
    <row r="31" spans="1:10" ht="13.5" customHeight="1" x14ac:dyDescent="0.25">
      <c r="A31" s="834"/>
      <c r="B31" s="256"/>
      <c r="C31" s="257" t="s">
        <v>122</v>
      </c>
      <c r="D31" s="836" t="s">
        <v>190</v>
      </c>
      <c r="E31" s="836"/>
      <c r="F31" s="837"/>
      <c r="G31" s="433"/>
      <c r="H31" s="260"/>
      <c r="I31" s="278"/>
      <c r="J31" s="275"/>
    </row>
    <row r="32" spans="1:10" ht="13.5" customHeight="1" x14ac:dyDescent="0.25">
      <c r="A32" s="834"/>
      <c r="B32" s="256"/>
      <c r="C32" s="257" t="s">
        <v>123</v>
      </c>
      <c r="D32" s="836" t="s">
        <v>191</v>
      </c>
      <c r="E32" s="836"/>
      <c r="F32" s="837"/>
      <c r="G32" s="433"/>
      <c r="H32" s="260"/>
      <c r="I32" s="278"/>
      <c r="J32" s="275"/>
    </row>
    <row r="33" spans="1:10" ht="13.5" customHeight="1" x14ac:dyDescent="0.25">
      <c r="A33" s="834"/>
      <c r="B33" s="256"/>
      <c r="C33" s="257" t="s">
        <v>124</v>
      </c>
      <c r="D33" s="836" t="s">
        <v>192</v>
      </c>
      <c r="E33" s="836"/>
      <c r="F33" s="837"/>
      <c r="G33" s="433"/>
      <c r="H33" s="260"/>
      <c r="I33" s="278"/>
      <c r="J33" s="275"/>
    </row>
    <row r="34" spans="1:10" ht="13.5" customHeight="1" x14ac:dyDescent="0.25">
      <c r="A34" s="834"/>
      <c r="B34" s="256"/>
      <c r="C34" s="257" t="s">
        <v>125</v>
      </c>
      <c r="D34" s="836" t="s">
        <v>193</v>
      </c>
      <c r="E34" s="836"/>
      <c r="F34" s="837"/>
      <c r="G34" s="433"/>
      <c r="H34" s="260"/>
      <c r="I34" s="278"/>
      <c r="J34" s="275"/>
    </row>
    <row r="35" spans="1:10" ht="13.5" customHeight="1" x14ac:dyDescent="0.25">
      <c r="A35" s="834"/>
      <c r="B35" s="256"/>
      <c r="C35" s="257" t="s">
        <v>126</v>
      </c>
      <c r="D35" s="829" t="s">
        <v>569</v>
      </c>
      <c r="E35" s="836"/>
      <c r="F35" s="837"/>
      <c r="G35" s="433"/>
      <c r="H35" s="260"/>
      <c r="I35" s="278"/>
      <c r="J35" s="275"/>
    </row>
    <row r="36" spans="1:10" ht="13.5" customHeight="1" x14ac:dyDescent="0.25">
      <c r="A36" s="834"/>
      <c r="B36" s="256"/>
      <c r="C36" s="257" t="s">
        <v>127</v>
      </c>
      <c r="D36" s="836" t="s">
        <v>194</v>
      </c>
      <c r="E36" s="836"/>
      <c r="F36" s="837"/>
      <c r="G36" s="433"/>
      <c r="H36" s="260"/>
      <c r="I36" s="278"/>
      <c r="J36" s="275"/>
    </row>
    <row r="37" spans="1:10" ht="13.5" customHeight="1" x14ac:dyDescent="0.25">
      <c r="A37" s="834"/>
      <c r="B37" s="256"/>
      <c r="C37" s="257" t="s">
        <v>128</v>
      </c>
      <c r="D37" s="333" t="s">
        <v>382</v>
      </c>
      <c r="E37" s="333"/>
      <c r="F37" s="334"/>
      <c r="G37" s="433"/>
      <c r="H37" s="260"/>
      <c r="I37" s="278"/>
      <c r="J37" s="275"/>
    </row>
    <row r="38" spans="1:10" ht="13.5" customHeight="1" x14ac:dyDescent="0.25">
      <c r="A38" s="834"/>
      <c r="B38" s="256"/>
      <c r="C38" s="257" t="s">
        <v>129</v>
      </c>
      <c r="D38" s="836" t="s">
        <v>195</v>
      </c>
      <c r="E38" s="836"/>
      <c r="F38" s="837"/>
      <c r="G38" s="557"/>
      <c r="H38" s="260"/>
      <c r="I38" s="276"/>
      <c r="J38" s="264"/>
    </row>
    <row r="39" spans="1:10" ht="13.5" customHeight="1" x14ac:dyDescent="0.25">
      <c r="A39" s="834"/>
      <c r="B39" s="265">
        <v>6</v>
      </c>
      <c r="C39" s="266"/>
      <c r="D39" s="827" t="s">
        <v>841</v>
      </c>
      <c r="E39" s="827"/>
      <c r="F39" s="827"/>
      <c r="G39" s="436"/>
      <c r="H39" s="277"/>
      <c r="I39" s="438">
        <f>SUM(G31:G38)</f>
        <v>0</v>
      </c>
      <c r="J39" s="264"/>
    </row>
    <row r="40" spans="1:10" s="10" customFormat="1" ht="13.5" customHeight="1" x14ac:dyDescent="0.25">
      <c r="A40" s="834"/>
      <c r="B40" s="270">
        <v>7</v>
      </c>
      <c r="C40" s="838" t="s">
        <v>312</v>
      </c>
      <c r="D40" s="838"/>
      <c r="E40" s="838"/>
      <c r="F40" s="838"/>
      <c r="G40" s="437"/>
      <c r="H40" s="272"/>
      <c r="I40" s="273"/>
      <c r="J40" s="279"/>
    </row>
    <row r="41" spans="1:10" ht="13.5" customHeight="1" x14ac:dyDescent="0.25">
      <c r="A41" s="834"/>
      <c r="B41" s="256"/>
      <c r="C41" s="257" t="s">
        <v>122</v>
      </c>
      <c r="D41" s="829" t="s">
        <v>200</v>
      </c>
      <c r="E41" s="829"/>
      <c r="F41" s="830"/>
      <c r="G41" s="548"/>
      <c r="H41" s="260"/>
      <c r="I41" s="161"/>
      <c r="J41" s="275"/>
    </row>
    <row r="42" spans="1:10" ht="13.5" customHeight="1" x14ac:dyDescent="0.25">
      <c r="A42" s="834"/>
      <c r="B42" s="256"/>
      <c r="C42" s="257" t="s">
        <v>123</v>
      </c>
      <c r="D42" s="829" t="s">
        <v>201</v>
      </c>
      <c r="E42" s="829"/>
      <c r="F42" s="830"/>
      <c r="G42" s="548"/>
      <c r="H42" s="260"/>
      <c r="I42" s="161"/>
      <c r="J42" s="275"/>
    </row>
    <row r="43" spans="1:10" ht="13.5" customHeight="1" x14ac:dyDescent="0.25">
      <c r="A43" s="834"/>
      <c r="B43" s="256"/>
      <c r="C43" s="257" t="s">
        <v>124</v>
      </c>
      <c r="D43" s="829" t="s">
        <v>202</v>
      </c>
      <c r="E43" s="829"/>
      <c r="F43" s="830"/>
      <c r="G43" s="548"/>
      <c r="H43" s="260"/>
      <c r="I43" s="161"/>
      <c r="J43" s="275"/>
    </row>
    <row r="44" spans="1:10" ht="13.5" customHeight="1" x14ac:dyDescent="0.25">
      <c r="A44" s="834"/>
      <c r="B44" s="256"/>
      <c r="C44" s="257" t="s">
        <v>125</v>
      </c>
      <c r="D44" s="829" t="s">
        <v>203</v>
      </c>
      <c r="E44" s="829"/>
      <c r="F44" s="830"/>
      <c r="G44" s="548"/>
      <c r="H44" s="260"/>
      <c r="I44" s="161"/>
      <c r="J44" s="275"/>
    </row>
    <row r="45" spans="1:10" ht="13.5" customHeight="1" x14ac:dyDescent="0.25">
      <c r="A45" s="834"/>
      <c r="B45" s="256"/>
      <c r="C45" s="257" t="s">
        <v>126</v>
      </c>
      <c r="D45" s="829" t="s">
        <v>204</v>
      </c>
      <c r="E45" s="829"/>
      <c r="F45" s="830"/>
      <c r="G45" s="548"/>
      <c r="H45" s="260"/>
      <c r="I45" s="161"/>
      <c r="J45" s="275"/>
    </row>
    <row r="46" spans="1:10" ht="13.5" customHeight="1" x14ac:dyDescent="0.25">
      <c r="A46" s="834"/>
      <c r="B46" s="256"/>
      <c r="C46" s="257" t="s">
        <v>127</v>
      </c>
      <c r="D46" s="829" t="s">
        <v>205</v>
      </c>
      <c r="E46" s="829"/>
      <c r="F46" s="830"/>
      <c r="G46" s="548"/>
      <c r="H46" s="260"/>
      <c r="I46" s="161"/>
      <c r="J46" s="275"/>
    </row>
    <row r="47" spans="1:10" ht="13.5" customHeight="1" x14ac:dyDescent="0.25">
      <c r="A47" s="834"/>
      <c r="B47" s="256"/>
      <c r="C47" s="257" t="s">
        <v>128</v>
      </c>
      <c r="D47" s="829" t="s">
        <v>254</v>
      </c>
      <c r="E47" s="829"/>
      <c r="F47" s="830"/>
      <c r="G47" s="548"/>
      <c r="H47" s="260"/>
      <c r="I47" s="161"/>
      <c r="J47" s="275"/>
    </row>
    <row r="48" spans="1:10" ht="13.5" customHeight="1" x14ac:dyDescent="0.25">
      <c r="A48" s="834"/>
      <c r="B48" s="256"/>
      <c r="C48" s="257" t="s">
        <v>129</v>
      </c>
      <c r="D48" s="829" t="s">
        <v>565</v>
      </c>
      <c r="E48" s="836"/>
      <c r="F48" s="837"/>
      <c r="G48" s="548"/>
      <c r="H48" s="260"/>
      <c r="I48" s="161"/>
      <c r="J48" s="275"/>
    </row>
    <row r="49" spans="1:19" ht="13.5" customHeight="1" x14ac:dyDescent="0.25">
      <c r="A49" s="834"/>
      <c r="B49" s="256"/>
      <c r="C49" s="257" t="s">
        <v>130</v>
      </c>
      <c r="D49" s="829" t="s">
        <v>566</v>
      </c>
      <c r="E49" s="836"/>
      <c r="F49" s="837"/>
      <c r="G49" s="548"/>
      <c r="H49" s="260"/>
      <c r="I49" s="161"/>
      <c r="J49" s="275"/>
    </row>
    <row r="50" spans="1:19" ht="13.5" customHeight="1" x14ac:dyDescent="0.25">
      <c r="A50" s="834"/>
      <c r="B50" s="256"/>
      <c r="C50" s="257" t="s">
        <v>131</v>
      </c>
      <c r="D50" s="829" t="s">
        <v>206</v>
      </c>
      <c r="E50" s="829"/>
      <c r="F50" s="830"/>
      <c r="G50" s="548"/>
      <c r="H50" s="260"/>
      <c r="I50" s="161"/>
      <c r="J50" s="275"/>
    </row>
    <row r="51" spans="1:19" ht="13.5" customHeight="1" x14ac:dyDescent="0.25">
      <c r="A51" s="834"/>
      <c r="B51" s="256"/>
      <c r="C51" s="257" t="s">
        <v>132</v>
      </c>
      <c r="D51" s="829" t="s">
        <v>207</v>
      </c>
      <c r="E51" s="829"/>
      <c r="F51" s="830"/>
      <c r="G51" s="548"/>
      <c r="H51" s="260"/>
      <c r="I51" s="161"/>
      <c r="J51" s="275"/>
      <c r="R51" s="280"/>
      <c r="S51" s="281"/>
    </row>
    <row r="52" spans="1:19" ht="13.5" customHeight="1" x14ac:dyDescent="0.25">
      <c r="A52" s="834"/>
      <c r="B52" s="256"/>
      <c r="C52" s="257" t="s">
        <v>133</v>
      </c>
      <c r="D52" s="829" t="s">
        <v>208</v>
      </c>
      <c r="E52" s="829"/>
      <c r="F52" s="830"/>
      <c r="G52" s="548"/>
      <c r="H52" s="260"/>
      <c r="I52" s="161"/>
      <c r="J52" s="275"/>
    </row>
    <row r="53" spans="1:19" ht="13.5" customHeight="1" x14ac:dyDescent="0.25">
      <c r="A53" s="834"/>
      <c r="B53" s="256"/>
      <c r="C53" s="257" t="s">
        <v>135</v>
      </c>
      <c r="D53" s="829" t="s">
        <v>209</v>
      </c>
      <c r="E53" s="829"/>
      <c r="F53" s="830"/>
      <c r="G53" s="548"/>
      <c r="H53" s="260"/>
      <c r="I53" s="161"/>
      <c r="J53" s="275"/>
    </row>
    <row r="54" spans="1:19" ht="13.5" customHeight="1" x14ac:dyDescent="0.25">
      <c r="A54" s="834"/>
      <c r="B54" s="256"/>
      <c r="C54" s="257" t="s">
        <v>136</v>
      </c>
      <c r="D54" s="829" t="s">
        <v>210</v>
      </c>
      <c r="E54" s="829"/>
      <c r="F54" s="830"/>
      <c r="G54" s="433"/>
      <c r="H54" s="260"/>
      <c r="I54" s="161"/>
      <c r="J54" s="275"/>
    </row>
    <row r="55" spans="1:19" ht="13.5" customHeight="1" x14ac:dyDescent="0.25">
      <c r="A55" s="834"/>
      <c r="B55" s="256"/>
      <c r="C55" s="257" t="s">
        <v>137</v>
      </c>
      <c r="D55" s="829" t="s">
        <v>211</v>
      </c>
      <c r="E55" s="829"/>
      <c r="F55" s="830"/>
      <c r="G55" s="433"/>
      <c r="H55" s="260"/>
      <c r="I55" s="161"/>
      <c r="J55" s="275"/>
    </row>
    <row r="56" spans="1:19" ht="13.5" customHeight="1" x14ac:dyDescent="0.25">
      <c r="A56" s="834"/>
      <c r="B56" s="256"/>
      <c r="C56" s="257" t="s">
        <v>138</v>
      </c>
      <c r="D56" s="258" t="s">
        <v>381</v>
      </c>
      <c r="E56" s="258"/>
      <c r="F56" s="259"/>
      <c r="G56" s="433"/>
      <c r="H56" s="260"/>
      <c r="I56" s="161"/>
      <c r="J56" s="275"/>
    </row>
    <row r="57" spans="1:19" ht="13.5" customHeight="1" x14ac:dyDescent="0.25">
      <c r="A57" s="834"/>
      <c r="B57" s="256"/>
      <c r="C57" s="257" t="s">
        <v>139</v>
      </c>
      <c r="D57" s="829" t="s">
        <v>212</v>
      </c>
      <c r="E57" s="829"/>
      <c r="F57" s="830"/>
      <c r="G57" s="433"/>
      <c r="H57" s="260"/>
      <c r="I57" s="161"/>
      <c r="J57" s="275"/>
    </row>
    <row r="58" spans="1:19" ht="13.5" customHeight="1" x14ac:dyDescent="0.25">
      <c r="A58" s="834"/>
      <c r="B58" s="256"/>
      <c r="C58" s="257" t="s">
        <v>140</v>
      </c>
      <c r="D58" s="829" t="s">
        <v>213</v>
      </c>
      <c r="E58" s="829"/>
      <c r="F58" s="830"/>
      <c r="G58" s="433"/>
      <c r="H58" s="260"/>
      <c r="I58" s="161"/>
      <c r="J58" s="275"/>
    </row>
    <row r="59" spans="1:19" ht="13.5" customHeight="1" x14ac:dyDescent="0.25">
      <c r="A59" s="834"/>
      <c r="B59" s="256"/>
      <c r="C59" s="257" t="s">
        <v>141</v>
      </c>
      <c r="D59" s="829" t="s">
        <v>214</v>
      </c>
      <c r="E59" s="829"/>
      <c r="F59" s="830"/>
      <c r="G59" s="433"/>
      <c r="H59" s="260"/>
      <c r="I59" s="161"/>
      <c r="J59" s="275"/>
    </row>
    <row r="60" spans="1:19" ht="13.5" customHeight="1" x14ac:dyDescent="0.25">
      <c r="A60" s="834"/>
      <c r="B60" s="256"/>
      <c r="C60" s="257" t="s">
        <v>142</v>
      </c>
      <c r="D60" s="829" t="s">
        <v>215</v>
      </c>
      <c r="E60" s="829"/>
      <c r="F60" s="830"/>
      <c r="G60" s="433"/>
      <c r="H60" s="260"/>
      <c r="I60" s="161"/>
      <c r="J60" s="275"/>
    </row>
    <row r="61" spans="1:19" ht="13.5" customHeight="1" x14ac:dyDescent="0.25">
      <c r="A61" s="834"/>
      <c r="B61" s="256"/>
      <c r="C61" s="283" t="s">
        <v>143</v>
      </c>
      <c r="D61" s="829" t="s">
        <v>216</v>
      </c>
      <c r="E61" s="829"/>
      <c r="F61" s="830"/>
      <c r="G61" s="433"/>
      <c r="H61" s="260"/>
      <c r="I61" s="161"/>
      <c r="J61" s="275"/>
    </row>
    <row r="62" spans="1:19" s="11" customFormat="1" ht="13.5" customHeight="1" x14ac:dyDescent="0.25">
      <c r="A62" s="834"/>
      <c r="B62" s="282"/>
      <c r="C62" s="283" t="s">
        <v>196</v>
      </c>
      <c r="D62" s="829" t="s">
        <v>217</v>
      </c>
      <c r="E62" s="829"/>
      <c r="F62" s="830"/>
      <c r="G62" s="433"/>
      <c r="H62" s="260"/>
      <c r="I62" s="284"/>
      <c r="J62" s="285"/>
    </row>
    <row r="63" spans="1:19" s="11" customFormat="1" ht="13.5" customHeight="1" x14ac:dyDescent="0.25">
      <c r="A63" s="834"/>
      <c r="B63" s="282"/>
      <c r="C63" s="283" t="s">
        <v>197</v>
      </c>
      <c r="D63" s="829" t="s">
        <v>218</v>
      </c>
      <c r="E63" s="829"/>
      <c r="F63" s="830"/>
      <c r="G63" s="433"/>
      <c r="H63" s="260"/>
      <c r="I63" s="284"/>
      <c r="J63" s="285"/>
    </row>
    <row r="64" spans="1:19" s="11" customFormat="1" ht="13.5" customHeight="1" x14ac:dyDescent="0.25">
      <c r="A64" s="834"/>
      <c r="B64" s="282"/>
      <c r="C64" s="283" t="s">
        <v>198</v>
      </c>
      <c r="D64" s="258" t="s">
        <v>424</v>
      </c>
      <c r="E64" s="258"/>
      <c r="F64" s="259"/>
      <c r="G64" s="433"/>
      <c r="H64" s="260"/>
      <c r="I64" s="284"/>
      <c r="J64" s="285"/>
    </row>
    <row r="65" spans="1:10" s="11" customFormat="1" ht="13.5" customHeight="1" x14ac:dyDescent="0.25">
      <c r="A65" s="834"/>
      <c r="B65" s="282"/>
      <c r="C65" s="257" t="s">
        <v>199</v>
      </c>
      <c r="D65" s="829" t="s">
        <v>219</v>
      </c>
      <c r="E65" s="829"/>
      <c r="F65" s="830"/>
      <c r="G65" s="433"/>
      <c r="H65" s="260"/>
      <c r="I65" s="284"/>
      <c r="J65" s="285"/>
    </row>
    <row r="66" spans="1:10" s="11" customFormat="1" ht="13.5" customHeight="1" x14ac:dyDescent="0.25">
      <c r="A66" s="834"/>
      <c r="B66" s="282"/>
      <c r="C66" s="257" t="s">
        <v>380</v>
      </c>
      <c r="D66" s="829" t="s">
        <v>220</v>
      </c>
      <c r="E66" s="829"/>
      <c r="F66" s="830"/>
      <c r="G66" s="433"/>
      <c r="H66" s="260"/>
      <c r="I66" s="284"/>
      <c r="J66" s="285"/>
    </row>
    <row r="67" spans="1:10" ht="13.5" customHeight="1" x14ac:dyDescent="0.25">
      <c r="A67" s="834"/>
      <c r="B67" s="256"/>
      <c r="C67" s="411" t="s">
        <v>425</v>
      </c>
      <c r="D67" s="829" t="s">
        <v>221</v>
      </c>
      <c r="E67" s="829"/>
      <c r="F67" s="830"/>
      <c r="G67" s="663"/>
      <c r="H67" s="260"/>
      <c r="I67" s="263"/>
      <c r="J67" s="264"/>
    </row>
    <row r="68" spans="1:10" ht="13.5" customHeight="1" x14ac:dyDescent="0.25">
      <c r="A68" s="834"/>
      <c r="B68" s="265">
        <v>8</v>
      </c>
      <c r="C68" s="257"/>
      <c r="D68" s="827" t="s">
        <v>432</v>
      </c>
      <c r="E68" s="827"/>
      <c r="F68" s="827"/>
      <c r="G68" s="286"/>
      <c r="H68" s="287"/>
      <c r="I68" s="438">
        <f>SUM(G41:G67)</f>
        <v>0</v>
      </c>
      <c r="J68" s="275"/>
    </row>
    <row r="69" spans="1:10" s="10" customFormat="1" ht="13.5" customHeight="1" thickBot="1" x14ac:dyDescent="0.3">
      <c r="A69" s="835"/>
      <c r="B69" s="288">
        <v>9</v>
      </c>
      <c r="C69" s="828" t="s">
        <v>447</v>
      </c>
      <c r="D69" s="828"/>
      <c r="E69" s="828"/>
      <c r="F69" s="828"/>
      <c r="G69" s="289"/>
      <c r="H69" s="290"/>
      <c r="I69" s="439">
        <f>I18+I29+I39+I68</f>
        <v>0</v>
      </c>
      <c r="J69" s="291"/>
    </row>
    <row r="70" spans="1:10" ht="15.75" thickTop="1" x14ac:dyDescent="0.25"/>
  </sheetData>
  <sheetProtection algorithmName="SHA-512" hashValue="Er1TW4eDt3qcixyH98gFTBS7PdG/XuDWlsu0ayi3ALbt2rL1MUyYhwV0XJKjLZmzdvqBiKQnL7A98YxnFYotBw==" saltValue="1VymPu019NwcecrYoviIIA==" spinCount="100000" sheet="1" selectLockedCells="1"/>
  <mergeCells count="46">
    <mergeCell ref="D54:F54"/>
    <mergeCell ref="A1:J1"/>
    <mergeCell ref="A7:J7"/>
    <mergeCell ref="D62:F62"/>
    <mergeCell ref="D63:F63"/>
    <mergeCell ref="D10:F10"/>
    <mergeCell ref="A5:G5"/>
    <mergeCell ref="D34:F34"/>
    <mergeCell ref="D35:F35"/>
    <mergeCell ref="A3:I3"/>
    <mergeCell ref="H5:J5"/>
    <mergeCell ref="D48:F48"/>
    <mergeCell ref="D49:F49"/>
    <mergeCell ref="D50:F50"/>
    <mergeCell ref="D33:F33"/>
    <mergeCell ref="D53:F53"/>
    <mergeCell ref="C40:F40"/>
    <mergeCell ref="D46:F46"/>
    <mergeCell ref="D31:F31"/>
    <mergeCell ref="D32:F32"/>
    <mergeCell ref="D41:F41"/>
    <mergeCell ref="H6:J6"/>
    <mergeCell ref="A6:G6"/>
    <mergeCell ref="D9:F9"/>
    <mergeCell ref="A8:A69"/>
    <mergeCell ref="D36:F36"/>
    <mergeCell ref="D38:F38"/>
    <mergeCell ref="D51:F51"/>
    <mergeCell ref="D52:F52"/>
    <mergeCell ref="D66:F66"/>
    <mergeCell ref="D58:F58"/>
    <mergeCell ref="D45:F45"/>
    <mergeCell ref="D47:F47"/>
    <mergeCell ref="D39:F39"/>
    <mergeCell ref="D43:F43"/>
    <mergeCell ref="D44:F44"/>
    <mergeCell ref="D42:F42"/>
    <mergeCell ref="D68:F68"/>
    <mergeCell ref="C69:F69"/>
    <mergeCell ref="D55:F55"/>
    <mergeCell ref="D57:F57"/>
    <mergeCell ref="D59:F59"/>
    <mergeCell ref="D61:F61"/>
    <mergeCell ref="D67:F67"/>
    <mergeCell ref="D65:F65"/>
    <mergeCell ref="D60:F60"/>
  </mergeCells>
  <phoneticPr fontId="0" type="noConversion"/>
  <printOptions horizontalCentered="1"/>
  <pageMargins left="0.4" right="0.4" top="0.8" bottom="0.8" header="0.5" footer="0.5"/>
  <pageSetup scale="72" orientation="portrait" horizontalDpi="4294967294" verticalDpi="4294967294" r:id="rId1"/>
  <headerFooter alignWithMargins="0">
    <oddFooter>&amp;LFormulario VAE-009-A  Rev. 2010-08
&amp;C&amp;D, &amp;T&amp;R3 de 21</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8">
    <pageSetUpPr autoPageBreaks="0" fitToPage="1"/>
  </sheetPr>
  <dimension ref="A1:N39"/>
  <sheetViews>
    <sheetView showGridLines="0" showZeros="0" topLeftCell="A19" workbookViewId="0">
      <selection activeCell="C24" sqref="C24"/>
    </sheetView>
  </sheetViews>
  <sheetFormatPr defaultRowHeight="15" x14ac:dyDescent="0.25"/>
  <cols>
    <col min="1" max="2" width="2.85546875" customWidth="1"/>
    <col min="3" max="3" width="31.7109375" customWidth="1"/>
    <col min="4" max="4" width="2.7109375" customWidth="1"/>
    <col min="5" max="5" width="14" customWidth="1"/>
    <col min="6" max="11" width="12.7109375" customWidth="1"/>
    <col min="12" max="14" width="11.7109375" customWidth="1"/>
  </cols>
  <sheetData>
    <row r="1" spans="1:14" ht="18" customHeight="1" x14ac:dyDescent="0.25">
      <c r="A1" s="1076" t="s">
        <v>273</v>
      </c>
      <c r="B1" s="1076"/>
      <c r="C1" s="1076"/>
      <c r="D1" s="1076"/>
      <c r="E1" s="1076"/>
      <c r="F1" s="1076"/>
      <c r="G1" s="1076"/>
      <c r="H1" s="1076"/>
      <c r="I1" s="1076"/>
      <c r="J1" s="1076"/>
      <c r="K1" s="1076"/>
      <c r="L1" s="1076"/>
      <c r="M1" s="1076"/>
      <c r="N1" s="1076"/>
    </row>
    <row r="2" spans="1:14" ht="16.5" customHeight="1" x14ac:dyDescent="0.25">
      <c r="D2" s="137"/>
      <c r="E2" s="566"/>
      <c r="F2" s="672" t="s">
        <v>689</v>
      </c>
      <c r="M2" s="431">
        <f>'1 FO-Ingresos'!L2</f>
        <v>2022</v>
      </c>
    </row>
    <row r="3" spans="1:14" x14ac:dyDescent="0.25">
      <c r="A3" s="814" t="s">
        <v>844</v>
      </c>
      <c r="B3" s="814"/>
      <c r="C3" s="814"/>
      <c r="D3" s="814"/>
      <c r="E3" s="814"/>
      <c r="F3" s="814"/>
      <c r="G3" s="814"/>
      <c r="H3" s="814"/>
      <c r="I3" s="814"/>
      <c r="J3" s="814"/>
      <c r="K3" s="814"/>
      <c r="L3" s="814"/>
      <c r="M3" s="814"/>
      <c r="N3" s="814"/>
    </row>
    <row r="4" spans="1:14" ht="9.9499999999999993" customHeight="1" x14ac:dyDescent="0.25">
      <c r="A4" s="189"/>
      <c r="B4" s="189"/>
      <c r="C4" s="189"/>
      <c r="D4" s="189"/>
      <c r="E4" s="635"/>
      <c r="F4" s="189"/>
      <c r="G4" s="189"/>
      <c r="H4" s="189"/>
      <c r="I4" s="189"/>
      <c r="J4" s="189"/>
      <c r="K4" s="189"/>
      <c r="L4" s="690" t="str">
        <f>'1 FO-Ingresos'!K4</f>
        <v/>
      </c>
    </row>
    <row r="5" spans="1:14" ht="25.5" customHeight="1" x14ac:dyDescent="0.25">
      <c r="A5" s="839" t="str">
        <f>'1 FO-Ingresos'!A5:H5</f>
        <v>Parroquia X</v>
      </c>
      <c r="B5" s="819"/>
      <c r="C5" s="896"/>
      <c r="D5" s="896"/>
      <c r="E5" s="896"/>
      <c r="F5" s="896"/>
      <c r="G5" s="896"/>
      <c r="H5" s="896"/>
      <c r="I5" s="896"/>
      <c r="J5" s="896"/>
      <c r="K5" s="896"/>
      <c r="L5" s="897"/>
      <c r="M5" s="1039">
        <f>'1 FO-Ingresos'!K5</f>
        <v>999</v>
      </c>
      <c r="N5" s="1040"/>
    </row>
    <row r="6" spans="1:14" ht="11.25" customHeight="1" x14ac:dyDescent="0.25">
      <c r="A6" s="856" t="s">
        <v>106</v>
      </c>
      <c r="B6" s="937"/>
      <c r="C6" s="937"/>
      <c r="D6" s="937"/>
      <c r="E6" s="937"/>
      <c r="F6" s="937"/>
      <c r="G6" s="937"/>
      <c r="H6" s="937"/>
      <c r="I6" s="937"/>
      <c r="J6" s="937"/>
      <c r="K6" s="937"/>
      <c r="L6" s="857"/>
      <c r="M6" s="786" t="s">
        <v>78</v>
      </c>
      <c r="N6" s="788"/>
    </row>
    <row r="7" spans="1:14" ht="31.5" customHeight="1" x14ac:dyDescent="0.25">
      <c r="A7" s="855" t="s">
        <v>737</v>
      </c>
      <c r="B7" s="855"/>
      <c r="C7" s="855"/>
      <c r="D7" s="855"/>
      <c r="E7" s="855"/>
      <c r="F7" s="855"/>
      <c r="G7" s="855"/>
      <c r="H7" s="855"/>
      <c r="I7" s="855"/>
      <c r="J7" s="855"/>
      <c r="K7" s="855"/>
      <c r="L7" s="855"/>
      <c r="M7" s="855"/>
      <c r="N7" s="855"/>
    </row>
    <row r="8" spans="1:14" ht="28.5" customHeight="1" x14ac:dyDescent="0.25">
      <c r="A8" s="1085" t="s">
        <v>183</v>
      </c>
      <c r="B8" s="1151" t="s">
        <v>694</v>
      </c>
      <c r="C8" s="1152"/>
      <c r="D8" s="1152"/>
      <c r="E8" s="1152"/>
      <c r="F8" s="1152"/>
      <c r="G8" s="1152"/>
      <c r="H8" s="1152"/>
      <c r="I8" s="1152"/>
      <c r="J8" s="1152"/>
      <c r="K8" s="1152"/>
      <c r="L8" s="1152"/>
      <c r="M8" s="1152"/>
      <c r="N8" s="1153"/>
    </row>
    <row r="9" spans="1:14" ht="25.5" customHeight="1" x14ac:dyDescent="0.25">
      <c r="A9" s="1086"/>
      <c r="B9" s="714"/>
      <c r="C9" s="1140" t="s">
        <v>62</v>
      </c>
      <c r="D9" s="1158" t="s">
        <v>265</v>
      </c>
      <c r="E9" s="1159"/>
      <c r="F9" s="1138" t="s">
        <v>522</v>
      </c>
      <c r="G9" s="1138" t="s">
        <v>795</v>
      </c>
      <c r="H9" s="1138" t="s">
        <v>634</v>
      </c>
      <c r="I9" s="1138" t="s">
        <v>523</v>
      </c>
      <c r="J9" s="1138" t="s">
        <v>521</v>
      </c>
      <c r="K9" s="1138" t="s">
        <v>836</v>
      </c>
      <c r="L9" s="1138" t="s">
        <v>837</v>
      </c>
      <c r="M9" s="1138" t="s">
        <v>520</v>
      </c>
      <c r="N9" s="1138" t="s">
        <v>525</v>
      </c>
    </row>
    <row r="10" spans="1:14" ht="24" customHeight="1" x14ac:dyDescent="0.25">
      <c r="A10" s="1086"/>
      <c r="B10" s="714"/>
      <c r="C10" s="1141"/>
      <c r="D10" s="1149"/>
      <c r="E10" s="1150"/>
      <c r="F10" s="1142"/>
      <c r="G10" s="1142"/>
      <c r="H10" s="1142"/>
      <c r="I10" s="1142"/>
      <c r="J10" s="1139"/>
      <c r="K10" s="1139"/>
      <c r="L10" s="1139"/>
      <c r="M10" s="1139"/>
      <c r="N10" s="1139"/>
    </row>
    <row r="11" spans="1:14" ht="15" customHeight="1" x14ac:dyDescent="0.25">
      <c r="A11" s="1086"/>
      <c r="B11" s="704"/>
      <c r="C11" s="694"/>
      <c r="D11" s="534"/>
      <c r="E11" s="535"/>
      <c r="F11" s="536" t="s">
        <v>514</v>
      </c>
      <c r="G11" s="642" t="s">
        <v>796</v>
      </c>
      <c r="H11" s="536" t="s">
        <v>513</v>
      </c>
      <c r="I11" s="536" t="s">
        <v>524</v>
      </c>
      <c r="J11" s="536" t="s">
        <v>515</v>
      </c>
      <c r="K11" s="536" t="s">
        <v>516</v>
      </c>
      <c r="L11" s="536" t="s">
        <v>517</v>
      </c>
      <c r="M11" s="536" t="s">
        <v>518</v>
      </c>
      <c r="N11" s="536" t="s">
        <v>519</v>
      </c>
    </row>
    <row r="12" spans="1:14" ht="17.25" customHeight="1" x14ac:dyDescent="0.25">
      <c r="A12" s="1086"/>
      <c r="B12" s="719" t="s">
        <v>93</v>
      </c>
      <c r="C12" s="695"/>
      <c r="D12" s="1143"/>
      <c r="E12" s="1144"/>
      <c r="F12" s="532"/>
      <c r="G12" s="528"/>
      <c r="H12" s="528"/>
      <c r="I12" s="528"/>
      <c r="J12" s="528"/>
      <c r="K12" s="528"/>
      <c r="L12" s="528"/>
      <c r="M12" s="528"/>
      <c r="N12" s="528"/>
    </row>
    <row r="13" spans="1:14" ht="17.25" customHeight="1" x14ac:dyDescent="0.25">
      <c r="A13" s="1086"/>
      <c r="B13" s="719" t="s">
        <v>94</v>
      </c>
      <c r="C13" s="696"/>
      <c r="D13" s="1127"/>
      <c r="E13" s="1105"/>
      <c r="F13" s="529"/>
      <c r="G13" s="529"/>
      <c r="H13" s="529"/>
      <c r="I13" s="529"/>
      <c r="J13" s="529"/>
      <c r="K13" s="529"/>
      <c r="L13" s="529"/>
      <c r="M13" s="529"/>
      <c r="N13" s="529"/>
    </row>
    <row r="14" spans="1:14" ht="17.25" customHeight="1" x14ac:dyDescent="0.25">
      <c r="A14" s="1086"/>
      <c r="B14" s="719" t="s">
        <v>95</v>
      </c>
      <c r="C14" s="696"/>
      <c r="D14" s="1127"/>
      <c r="E14" s="1105"/>
      <c r="F14" s="529"/>
      <c r="G14" s="529"/>
      <c r="H14" s="529"/>
      <c r="I14" s="529"/>
      <c r="J14" s="529"/>
      <c r="K14" s="529"/>
      <c r="L14" s="529"/>
      <c r="M14" s="529"/>
      <c r="N14" s="529"/>
    </row>
    <row r="15" spans="1:14" ht="17.25" customHeight="1" x14ac:dyDescent="0.25">
      <c r="A15" s="1086"/>
      <c r="B15" s="719" t="s">
        <v>96</v>
      </c>
      <c r="C15" s="696"/>
      <c r="D15" s="703"/>
      <c r="E15" s="702"/>
      <c r="F15" s="529"/>
      <c r="G15" s="529"/>
      <c r="H15" s="529"/>
      <c r="I15" s="529"/>
      <c r="J15" s="529"/>
      <c r="K15" s="529"/>
      <c r="L15" s="529"/>
      <c r="M15" s="529"/>
      <c r="N15" s="529"/>
    </row>
    <row r="16" spans="1:14" ht="17.25" customHeight="1" x14ac:dyDescent="0.25">
      <c r="A16" s="1086"/>
      <c r="B16" s="719" t="s">
        <v>156</v>
      </c>
      <c r="C16" s="696"/>
      <c r="D16" s="1127"/>
      <c r="E16" s="1105"/>
      <c r="F16" s="529"/>
      <c r="G16" s="529"/>
      <c r="H16" s="529"/>
      <c r="I16" s="529"/>
      <c r="J16" s="529"/>
      <c r="K16" s="529"/>
      <c r="L16" s="529"/>
      <c r="M16" s="529"/>
      <c r="N16" s="529"/>
    </row>
    <row r="17" spans="1:14" ht="17.25" customHeight="1" x14ac:dyDescent="0.25">
      <c r="A17" s="1086"/>
      <c r="B17" s="719" t="s">
        <v>157</v>
      </c>
      <c r="C17" s="697"/>
      <c r="D17" s="1104"/>
      <c r="E17" s="1105"/>
      <c r="F17" s="530"/>
      <c r="G17" s="530"/>
      <c r="H17" s="530"/>
      <c r="I17" s="447"/>
      <c r="J17" s="530"/>
      <c r="K17" s="530"/>
      <c r="L17" s="530"/>
      <c r="M17" s="447"/>
      <c r="N17" s="530"/>
    </row>
    <row r="18" spans="1:14" ht="30" customHeight="1" thickBot="1" x14ac:dyDescent="0.3">
      <c r="A18" s="1086"/>
      <c r="B18" s="717"/>
      <c r="C18" s="1137" t="s">
        <v>558</v>
      </c>
      <c r="D18" s="1137"/>
      <c r="E18" s="1137"/>
      <c r="F18" s="533">
        <f t="shared" ref="F18:N18" si="0">SUM(F12:F17)</f>
        <v>0</v>
      </c>
      <c r="G18" s="531">
        <f>SUM(G12:G17)</f>
        <v>0</v>
      </c>
      <c r="H18" s="531">
        <f t="shared" si="0"/>
        <v>0</v>
      </c>
      <c r="I18" s="531">
        <f t="shared" si="0"/>
        <v>0</v>
      </c>
      <c r="J18" s="531">
        <f t="shared" si="0"/>
        <v>0</v>
      </c>
      <c r="K18" s="531">
        <f t="shared" si="0"/>
        <v>0</v>
      </c>
      <c r="L18" s="531">
        <f t="shared" si="0"/>
        <v>0</v>
      </c>
      <c r="M18" s="531">
        <f t="shared" si="0"/>
        <v>0</v>
      </c>
      <c r="N18" s="531">
        <f t="shared" si="0"/>
        <v>0</v>
      </c>
    </row>
    <row r="19" spans="1:14" ht="17.25" customHeight="1" thickTop="1" x14ac:dyDescent="0.25">
      <c r="A19" s="1086"/>
      <c r="B19" s="716"/>
      <c r="C19" s="1145" t="s">
        <v>448</v>
      </c>
      <c r="D19" s="1145"/>
      <c r="E19" s="1145"/>
      <c r="F19" s="718">
        <f>'3 FO-Erogaciones'!G9-F18</f>
        <v>0</v>
      </c>
      <c r="G19" s="718">
        <f>'3 FO-Erogaciones'!G10-G18</f>
        <v>0</v>
      </c>
      <c r="H19" s="718">
        <f>'3 FO-Erogaciones'!G11-H18</f>
        <v>0</v>
      </c>
      <c r="I19" s="718">
        <f>'3 FO-Erogaciones'!G12-I18</f>
        <v>0</v>
      </c>
      <c r="J19" s="718">
        <f>'3 FO-Erogaciones'!G13-J18</f>
        <v>0</v>
      </c>
      <c r="K19" s="718">
        <f>'3 FO-Erogaciones'!G14-K18</f>
        <v>0</v>
      </c>
      <c r="L19" s="718">
        <f>'3 FO-Erogaciones'!G15-L18</f>
        <v>0</v>
      </c>
      <c r="M19" s="718">
        <f>'3 FO-Erogaciones'!G16-M18</f>
        <v>0</v>
      </c>
      <c r="N19" s="718">
        <f>'3 FO-Erogaciones'!G17-N18</f>
        <v>0</v>
      </c>
    </row>
    <row r="20" spans="1:14" ht="28.5" customHeight="1" x14ac:dyDescent="0.25">
      <c r="A20" s="1086"/>
      <c r="B20" s="1151" t="s">
        <v>695</v>
      </c>
      <c r="C20" s="1152"/>
      <c r="D20" s="1152"/>
      <c r="E20" s="1152"/>
      <c r="F20" s="1152"/>
      <c r="G20" s="1152"/>
      <c r="H20" s="1152"/>
      <c r="I20" s="1152"/>
      <c r="J20" s="1152"/>
      <c r="K20" s="1152"/>
      <c r="L20" s="1152"/>
      <c r="M20" s="1152"/>
      <c r="N20" s="1153"/>
    </row>
    <row r="21" spans="1:14" ht="25.5" customHeight="1" x14ac:dyDescent="0.25">
      <c r="A21" s="1086"/>
      <c r="B21" s="714"/>
      <c r="C21" s="1155" t="s">
        <v>62</v>
      </c>
      <c r="D21" s="1147" t="s">
        <v>266</v>
      </c>
      <c r="E21" s="1148"/>
      <c r="F21" s="1146" t="s">
        <v>522</v>
      </c>
      <c r="G21" s="1146" t="s">
        <v>795</v>
      </c>
      <c r="H21" s="1138" t="s">
        <v>634</v>
      </c>
      <c r="I21" s="1146" t="s">
        <v>523</v>
      </c>
      <c r="J21" s="1146" t="s">
        <v>530</v>
      </c>
      <c r="K21" s="1146" t="s">
        <v>521</v>
      </c>
      <c r="L21" s="1154" t="s">
        <v>532</v>
      </c>
      <c r="M21" s="1146" t="s">
        <v>535</v>
      </c>
      <c r="N21" s="1146" t="s">
        <v>525</v>
      </c>
    </row>
    <row r="22" spans="1:14" ht="25.5" customHeight="1" x14ac:dyDescent="0.25">
      <c r="A22" s="1086"/>
      <c r="B22" s="714"/>
      <c r="C22" s="1141"/>
      <c r="D22" s="1149"/>
      <c r="E22" s="1150"/>
      <c r="F22" s="1142"/>
      <c r="G22" s="1142"/>
      <c r="H22" s="1142"/>
      <c r="I22" s="1142"/>
      <c r="J22" s="1139"/>
      <c r="K22" s="1139"/>
      <c r="L22" s="1155"/>
      <c r="M22" s="1139"/>
      <c r="N22" s="1139"/>
    </row>
    <row r="23" spans="1:14" ht="15" customHeight="1" x14ac:dyDescent="0.25">
      <c r="A23" s="1086"/>
      <c r="B23" s="714"/>
      <c r="C23" s="694"/>
      <c r="D23" s="534"/>
      <c r="E23" s="535"/>
      <c r="F23" s="536" t="s">
        <v>526</v>
      </c>
      <c r="G23" s="642" t="s">
        <v>797</v>
      </c>
      <c r="H23" s="536" t="s">
        <v>527</v>
      </c>
      <c r="I23" s="536" t="s">
        <v>528</v>
      </c>
      <c r="J23" s="536" t="s">
        <v>531</v>
      </c>
      <c r="K23" s="536" t="s">
        <v>534</v>
      </c>
      <c r="L23" s="536" t="s">
        <v>533</v>
      </c>
      <c r="M23" s="536" t="s">
        <v>529</v>
      </c>
      <c r="N23" s="536" t="s">
        <v>838</v>
      </c>
    </row>
    <row r="24" spans="1:14" ht="17.25" customHeight="1" x14ac:dyDescent="0.25">
      <c r="A24" s="1086"/>
      <c r="B24" s="752" t="s">
        <v>93</v>
      </c>
      <c r="C24" s="698" t="s">
        <v>839</v>
      </c>
      <c r="D24" s="1156" t="s">
        <v>840</v>
      </c>
      <c r="E24" s="1157"/>
      <c r="F24" s="685"/>
      <c r="G24" s="686"/>
      <c r="H24" s="686"/>
      <c r="I24" s="686"/>
      <c r="J24" s="686"/>
      <c r="K24" s="686"/>
      <c r="L24" s="515"/>
      <c r="M24" s="684"/>
      <c r="N24" s="684"/>
    </row>
    <row r="25" spans="1:14" ht="17.25" customHeight="1" x14ac:dyDescent="0.25">
      <c r="A25" s="1086"/>
      <c r="B25" s="719" t="s">
        <v>94</v>
      </c>
      <c r="C25" s="696"/>
      <c r="D25" s="1127"/>
      <c r="E25" s="1105"/>
      <c r="F25" s="529"/>
      <c r="G25" s="529"/>
      <c r="H25" s="529"/>
      <c r="I25" s="529"/>
      <c r="J25" s="529"/>
      <c r="K25" s="529"/>
      <c r="L25" s="516"/>
      <c r="M25" s="529"/>
      <c r="N25" s="529"/>
    </row>
    <row r="26" spans="1:14" ht="17.25" customHeight="1" x14ac:dyDescent="0.25">
      <c r="A26" s="1086"/>
      <c r="B26" s="719" t="s">
        <v>95</v>
      </c>
      <c r="C26" s="696"/>
      <c r="D26" s="1127"/>
      <c r="E26" s="1105"/>
      <c r="F26" s="529"/>
      <c r="G26" s="529"/>
      <c r="H26" s="529"/>
      <c r="I26" s="529"/>
      <c r="J26" s="529"/>
      <c r="K26" s="529"/>
      <c r="L26" s="516"/>
      <c r="M26" s="529"/>
      <c r="N26" s="529"/>
    </row>
    <row r="27" spans="1:14" ht="17.25" customHeight="1" x14ac:dyDescent="0.25">
      <c r="A27" s="1086"/>
      <c r="B27" s="719" t="s">
        <v>96</v>
      </c>
      <c r="C27" s="696"/>
      <c r="D27" s="1127"/>
      <c r="E27" s="1105"/>
      <c r="F27" s="529"/>
      <c r="G27" s="529"/>
      <c r="H27" s="529"/>
      <c r="I27" s="529"/>
      <c r="J27" s="529"/>
      <c r="K27" s="529"/>
      <c r="L27" s="516"/>
      <c r="M27" s="529"/>
      <c r="N27" s="529"/>
    </row>
    <row r="28" spans="1:14" ht="17.25" customHeight="1" x14ac:dyDescent="0.25">
      <c r="A28" s="1086"/>
      <c r="B28" s="719" t="s">
        <v>156</v>
      </c>
      <c r="C28" s="697"/>
      <c r="D28" s="1127"/>
      <c r="E28" s="1105"/>
      <c r="F28" s="530"/>
      <c r="G28" s="530"/>
      <c r="H28" s="530"/>
      <c r="I28" s="530"/>
      <c r="J28" s="530"/>
      <c r="K28" s="530"/>
      <c r="L28" s="516"/>
      <c r="M28" s="530"/>
      <c r="N28" s="530"/>
    </row>
    <row r="29" spans="1:14" ht="17.25" customHeight="1" x14ac:dyDescent="0.25">
      <c r="A29" s="1086"/>
      <c r="B29" s="719" t="s">
        <v>157</v>
      </c>
      <c r="C29" s="696"/>
      <c r="D29" s="1127"/>
      <c r="E29" s="1105"/>
      <c r="F29" s="529"/>
      <c r="G29" s="529"/>
      <c r="H29" s="529"/>
      <c r="I29" s="529"/>
      <c r="J29" s="529"/>
      <c r="K29" s="529"/>
      <c r="L29" s="516"/>
      <c r="M29" s="529"/>
      <c r="N29" s="529"/>
    </row>
    <row r="30" spans="1:14" ht="17.25" customHeight="1" x14ac:dyDescent="0.25">
      <c r="A30" s="1086"/>
      <c r="B30" s="719" t="s">
        <v>158</v>
      </c>
      <c r="C30" s="696"/>
      <c r="D30" s="1127"/>
      <c r="E30" s="1105"/>
      <c r="F30" s="529"/>
      <c r="G30" s="529"/>
      <c r="H30" s="529"/>
      <c r="I30" s="529"/>
      <c r="J30" s="529"/>
      <c r="K30" s="529"/>
      <c r="L30" s="516"/>
      <c r="M30" s="529"/>
      <c r="N30" s="529"/>
    </row>
    <row r="31" spans="1:14" ht="17.25" customHeight="1" x14ac:dyDescent="0.25">
      <c r="A31" s="1086"/>
      <c r="B31" s="719" t="s">
        <v>159</v>
      </c>
      <c r="C31" s="697"/>
      <c r="D31" s="1127"/>
      <c r="E31" s="1105"/>
      <c r="F31" s="530"/>
      <c r="G31" s="530"/>
      <c r="H31" s="530"/>
      <c r="I31" s="530"/>
      <c r="J31" s="530"/>
      <c r="K31" s="530"/>
      <c r="L31" s="516"/>
      <c r="M31" s="530"/>
      <c r="N31" s="530"/>
    </row>
    <row r="32" spans="1:14" ht="17.25" customHeight="1" x14ac:dyDescent="0.25">
      <c r="A32" s="1086"/>
      <c r="B32" s="719" t="s">
        <v>160</v>
      </c>
      <c r="C32" s="696"/>
      <c r="D32" s="1127"/>
      <c r="E32" s="1105"/>
      <c r="F32" s="529"/>
      <c r="G32" s="529"/>
      <c r="H32" s="529"/>
      <c r="I32" s="529"/>
      <c r="J32" s="529"/>
      <c r="K32" s="529"/>
      <c r="L32" s="516"/>
      <c r="M32" s="529"/>
      <c r="N32" s="529"/>
    </row>
    <row r="33" spans="1:14" ht="17.25" customHeight="1" x14ac:dyDescent="0.25">
      <c r="A33" s="1086"/>
      <c r="B33" s="719" t="s">
        <v>161</v>
      </c>
      <c r="C33" s="696"/>
      <c r="D33" s="1127"/>
      <c r="E33" s="1105"/>
      <c r="F33" s="529"/>
      <c r="G33" s="529"/>
      <c r="H33" s="529"/>
      <c r="I33" s="529"/>
      <c r="J33" s="529"/>
      <c r="K33" s="529"/>
      <c r="L33" s="516"/>
      <c r="M33" s="529"/>
      <c r="N33" s="529"/>
    </row>
    <row r="34" spans="1:14" ht="17.25" customHeight="1" x14ac:dyDescent="0.25">
      <c r="A34" s="1086"/>
      <c r="B34" s="719" t="s">
        <v>134</v>
      </c>
      <c r="C34" s="696"/>
      <c r="D34" s="1127"/>
      <c r="E34" s="1105"/>
      <c r="F34" s="529"/>
      <c r="G34" s="529"/>
      <c r="H34" s="529"/>
      <c r="I34" s="529"/>
      <c r="J34" s="529"/>
      <c r="K34" s="529"/>
      <c r="L34" s="516"/>
      <c r="M34" s="529"/>
      <c r="N34" s="529"/>
    </row>
    <row r="35" spans="1:14" ht="17.25" customHeight="1" x14ac:dyDescent="0.25">
      <c r="A35" s="1086"/>
      <c r="B35" s="719" t="s">
        <v>276</v>
      </c>
      <c r="C35" s="697"/>
      <c r="D35" s="1127"/>
      <c r="E35" s="1105"/>
      <c r="F35" s="530"/>
      <c r="G35" s="530"/>
      <c r="H35" s="530"/>
      <c r="I35" s="530"/>
      <c r="J35" s="530"/>
      <c r="K35" s="530"/>
      <c r="L35" s="516"/>
      <c r="M35" s="530"/>
      <c r="N35" s="530"/>
    </row>
    <row r="36" spans="1:14" ht="17.25" customHeight="1" x14ac:dyDescent="0.25">
      <c r="A36" s="1086"/>
      <c r="B36" s="719" t="s">
        <v>696</v>
      </c>
      <c r="C36" s="699"/>
      <c r="D36" s="1104"/>
      <c r="E36" s="1105"/>
      <c r="F36" s="529"/>
      <c r="G36" s="529"/>
      <c r="H36" s="529"/>
      <c r="I36" s="529"/>
      <c r="J36" s="529"/>
      <c r="K36" s="529"/>
      <c r="L36" s="516"/>
      <c r="M36" s="529"/>
      <c r="N36" s="529"/>
    </row>
    <row r="37" spans="1:14" ht="17.25" customHeight="1" x14ac:dyDescent="0.25">
      <c r="A37" s="1086"/>
      <c r="B37" s="719" t="s">
        <v>697</v>
      </c>
      <c r="C37" s="700"/>
      <c r="D37" s="1104"/>
      <c r="E37" s="1105"/>
      <c r="F37" s="530"/>
      <c r="G37" s="530"/>
      <c r="H37" s="530"/>
      <c r="I37" s="530"/>
      <c r="J37" s="530"/>
      <c r="K37" s="530"/>
      <c r="L37" s="516"/>
      <c r="M37" s="530"/>
      <c r="N37" s="530"/>
    </row>
    <row r="38" spans="1:14" ht="30" customHeight="1" thickBot="1" x14ac:dyDescent="0.3">
      <c r="A38" s="1086"/>
      <c r="B38" s="715"/>
      <c r="C38" s="1136" t="s">
        <v>557</v>
      </c>
      <c r="D38" s="1137"/>
      <c r="E38" s="1137"/>
      <c r="F38" s="533">
        <f t="shared" ref="F38:N38" si="1">SUM(F24:F37)</f>
        <v>0</v>
      </c>
      <c r="G38" s="531">
        <f>SUM(G24:G37)</f>
        <v>0</v>
      </c>
      <c r="H38" s="531">
        <f t="shared" si="1"/>
        <v>0</v>
      </c>
      <c r="I38" s="531">
        <f t="shared" si="1"/>
        <v>0</v>
      </c>
      <c r="J38" s="531">
        <f t="shared" si="1"/>
        <v>0</v>
      </c>
      <c r="K38" s="531">
        <f t="shared" si="1"/>
        <v>0</v>
      </c>
      <c r="L38" s="531">
        <f t="shared" si="1"/>
        <v>0</v>
      </c>
      <c r="M38" s="531">
        <f t="shared" si="1"/>
        <v>0</v>
      </c>
      <c r="N38" s="531">
        <f t="shared" si="1"/>
        <v>0</v>
      </c>
    </row>
    <row r="39" spans="1:14" ht="15.75" thickTop="1" x14ac:dyDescent="0.25">
      <c r="A39" s="1087"/>
      <c r="B39" s="716"/>
      <c r="C39" s="1145" t="s">
        <v>448</v>
      </c>
      <c r="D39" s="1145"/>
      <c r="E39" s="1145"/>
      <c r="F39" s="537">
        <f>'3 FO-Erogaciones'!G20-F38</f>
        <v>0</v>
      </c>
      <c r="G39" s="537">
        <f>'3 FO-Erogaciones'!G21-G38</f>
        <v>0</v>
      </c>
      <c r="H39" s="537">
        <f>'3 FO-Erogaciones'!G22-H38</f>
        <v>0</v>
      </c>
      <c r="I39" s="537">
        <f>'3 FO-Erogaciones'!G23-I38</f>
        <v>0</v>
      </c>
      <c r="J39" s="537">
        <f>'3 FO-Erogaciones'!G24-J38</f>
        <v>0</v>
      </c>
      <c r="K39" s="537">
        <f>'3 FO-Erogaciones'!G25-K38</f>
        <v>0</v>
      </c>
      <c r="L39" s="537">
        <f>'3 FO-Erogaciones'!G26-L38</f>
        <v>0</v>
      </c>
      <c r="M39" s="537">
        <f>'3 FO-Erogaciones'!G27-M38</f>
        <v>0</v>
      </c>
      <c r="N39" s="537">
        <f>'3 FO-Erogaciones'!G28-N38</f>
        <v>0</v>
      </c>
    </row>
  </sheetData>
  <sheetProtection algorithmName="SHA-512" hashValue="0iNYWJTmsiEti+oBUA+IrkSVqXaLNWkjywDMBRGzE1wNb9K+kdd0l5KZxcC/L7tW77qhCDXtvcK7/eJbrwxqmA==" saltValue="baB/b8NQPFtAIVfSw5uZMg==" spinCount="100000" sheet="1" selectLockedCells="1"/>
  <mergeCells count="55">
    <mergeCell ref="D25:E25"/>
    <mergeCell ref="D26:E26"/>
    <mergeCell ref="C21:C22"/>
    <mergeCell ref="D24:E24"/>
    <mergeCell ref="A7:N7"/>
    <mergeCell ref="D9:E10"/>
    <mergeCell ref="H21:H22"/>
    <mergeCell ref="C18:E18"/>
    <mergeCell ref="N9:N10"/>
    <mergeCell ref="F21:F22"/>
    <mergeCell ref="D17:E17"/>
    <mergeCell ref="A5:L5"/>
    <mergeCell ref="G21:G22"/>
    <mergeCell ref="J21:J22"/>
    <mergeCell ref="D16:E16"/>
    <mergeCell ref="K21:K22"/>
    <mergeCell ref="C19:E19"/>
    <mergeCell ref="D21:E22"/>
    <mergeCell ref="B8:N8"/>
    <mergeCell ref="B20:N20"/>
    <mergeCell ref="D14:E14"/>
    <mergeCell ref="M9:M10"/>
    <mergeCell ref="I21:I22"/>
    <mergeCell ref="N21:N22"/>
    <mergeCell ref="M21:M22"/>
    <mergeCell ref="L21:L22"/>
    <mergeCell ref="H9:H10"/>
    <mergeCell ref="A1:N1"/>
    <mergeCell ref="D13:E13"/>
    <mergeCell ref="L9:L10"/>
    <mergeCell ref="C9:C10"/>
    <mergeCell ref="K9:K10"/>
    <mergeCell ref="M6:N6"/>
    <mergeCell ref="J9:J10"/>
    <mergeCell ref="F9:F10"/>
    <mergeCell ref="G9:G10"/>
    <mergeCell ref="M5:N5"/>
    <mergeCell ref="A3:N3"/>
    <mergeCell ref="A6:L6"/>
    <mergeCell ref="D12:E12"/>
    <mergeCell ref="I9:I10"/>
    <mergeCell ref="A8:A39"/>
    <mergeCell ref="C39:E39"/>
    <mergeCell ref="D34:E34"/>
    <mergeCell ref="C38:E38"/>
    <mergeCell ref="D27:E27"/>
    <mergeCell ref="D36:E36"/>
    <mergeCell ref="D37:E37"/>
    <mergeCell ref="D28:E28"/>
    <mergeCell ref="D35:E35"/>
    <mergeCell ref="D31:E31"/>
    <mergeCell ref="D32:E32"/>
    <mergeCell ref="D29:E29"/>
    <mergeCell ref="D33:E33"/>
    <mergeCell ref="D30:E30"/>
  </mergeCells>
  <phoneticPr fontId="27" type="noConversion"/>
  <printOptions horizontalCentered="1"/>
  <pageMargins left="0.41" right="0.4" top="0.8" bottom="0.8" header="0.5" footer="0.5"/>
  <pageSetup scale="67" orientation="landscape" horizontalDpi="4294967293" verticalDpi="4294967293" r:id="rId1"/>
  <headerFooter alignWithMargins="0">
    <oddFooter>&amp;LFormulario VAE-009-A  Rev. 2010-08&amp;C&amp;D, &amp;T&amp;R14 de 21</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pageSetUpPr fitToPage="1"/>
  </sheetPr>
  <dimension ref="A1:S39"/>
  <sheetViews>
    <sheetView showGridLines="0" topLeftCell="A19" zoomScale="135" zoomScaleNormal="135" workbookViewId="0">
      <selection activeCell="H11" sqref="H11"/>
    </sheetView>
  </sheetViews>
  <sheetFormatPr defaultRowHeight="15" x14ac:dyDescent="0.25"/>
  <cols>
    <col min="1" max="1" width="2.7109375" customWidth="1"/>
    <col min="2" max="2" width="16.42578125" customWidth="1"/>
    <col min="3" max="3" width="2.7109375" customWidth="1"/>
    <col min="4" max="4" width="14.28515625" customWidth="1"/>
    <col min="5" max="5" width="2.7109375" customWidth="1"/>
    <col min="6" max="6" width="2.85546875" customWidth="1"/>
    <col min="7" max="7" width="4.140625" customWidth="1"/>
    <col min="8" max="8" width="12.28515625" customWidth="1"/>
    <col min="9" max="9" width="18.7109375" customWidth="1"/>
    <col min="10" max="10" width="15.5703125" customWidth="1"/>
    <col min="11" max="11" width="6.28515625" customWidth="1"/>
    <col min="12" max="12" width="20.7109375" customWidth="1"/>
    <col min="13" max="13" width="9.7109375" customWidth="1"/>
  </cols>
  <sheetData>
    <row r="1" spans="1:19" ht="18" customHeight="1" x14ac:dyDescent="0.25">
      <c r="A1" s="805" t="s">
        <v>273</v>
      </c>
      <c r="B1" s="805"/>
      <c r="C1" s="805"/>
      <c r="D1" s="805"/>
      <c r="E1" s="805"/>
      <c r="F1" s="805"/>
      <c r="G1" s="805"/>
      <c r="H1" s="805"/>
      <c r="I1" s="805"/>
      <c r="J1" s="805"/>
      <c r="K1" s="805"/>
      <c r="L1" s="805"/>
      <c r="M1" s="135"/>
      <c r="N1" s="135"/>
      <c r="O1" s="135"/>
      <c r="P1" s="135"/>
      <c r="Q1" s="135"/>
      <c r="R1" s="135"/>
      <c r="S1" s="135"/>
    </row>
    <row r="2" spans="1:19" ht="16.5" customHeight="1" x14ac:dyDescent="0.25">
      <c r="C2" s="137"/>
      <c r="D2" s="672" t="s">
        <v>690</v>
      </c>
      <c r="E2" s="137"/>
      <c r="L2" s="431">
        <f>'1 FO-Ingresos'!L2</f>
        <v>2022</v>
      </c>
    </row>
    <row r="3" spans="1:19" x14ac:dyDescent="0.25">
      <c r="A3" s="814" t="s">
        <v>844</v>
      </c>
      <c r="B3" s="814"/>
      <c r="C3" s="814"/>
      <c r="D3" s="814"/>
      <c r="E3" s="814"/>
      <c r="F3" s="814"/>
      <c r="G3" s="814"/>
      <c r="H3" s="814"/>
      <c r="I3" s="814"/>
      <c r="J3" s="814"/>
      <c r="K3" s="814"/>
      <c r="L3" s="814"/>
      <c r="M3" s="190"/>
      <c r="N3" s="190"/>
      <c r="O3" s="190"/>
      <c r="P3" s="190"/>
      <c r="Q3" s="190"/>
    </row>
    <row r="4" spans="1:19" ht="9.9499999999999993" customHeight="1" x14ac:dyDescent="0.25">
      <c r="A4" s="189"/>
      <c r="B4" s="189"/>
      <c r="C4" s="189"/>
      <c r="D4" s="635"/>
      <c r="E4" s="189"/>
      <c r="F4" s="189"/>
      <c r="G4" s="189"/>
      <c r="H4" s="189"/>
      <c r="I4" s="189"/>
      <c r="J4" s="189"/>
      <c r="K4" s="690" t="str">
        <f>'1 FO-Ingresos'!K4</f>
        <v/>
      </c>
      <c r="M4" s="190"/>
      <c r="N4" s="190"/>
      <c r="O4" s="190"/>
      <c r="P4" s="190"/>
      <c r="Q4" s="190"/>
    </row>
    <row r="5" spans="1:19" ht="25.5" customHeight="1" x14ac:dyDescent="0.25">
      <c r="A5" s="893" t="str">
        <f>'1 FO-Ingresos'!A5:H5</f>
        <v>Parroquia X</v>
      </c>
      <c r="B5" s="896"/>
      <c r="C5" s="896"/>
      <c r="D5" s="896"/>
      <c r="E5" s="896"/>
      <c r="F5" s="896"/>
      <c r="G5" s="896"/>
      <c r="H5" s="896"/>
      <c r="I5" s="896"/>
      <c r="J5" s="896"/>
      <c r="K5" s="897"/>
      <c r="L5" s="200">
        <f>'1 FO-Ingresos'!K5</f>
        <v>999</v>
      </c>
    </row>
    <row r="6" spans="1:19" ht="11.25" customHeight="1" x14ac:dyDescent="0.25">
      <c r="A6" s="934" t="s">
        <v>106</v>
      </c>
      <c r="B6" s="934"/>
      <c r="C6" s="934"/>
      <c r="D6" s="934"/>
      <c r="E6" s="934"/>
      <c r="F6" s="934"/>
      <c r="G6" s="934"/>
      <c r="H6" s="934"/>
      <c r="I6" s="934"/>
      <c r="J6" s="934"/>
      <c r="K6" s="934"/>
      <c r="L6" s="192" t="s">
        <v>78</v>
      </c>
    </row>
    <row r="7" spans="1:19" ht="31.5" customHeight="1" x14ac:dyDescent="0.25">
      <c r="A7" s="806" t="s">
        <v>257</v>
      </c>
      <c r="B7" s="806"/>
      <c r="C7" s="806"/>
      <c r="D7" s="806"/>
      <c r="E7" s="806"/>
      <c r="F7" s="806"/>
      <c r="G7" s="806"/>
      <c r="H7" s="806"/>
      <c r="I7" s="806"/>
      <c r="J7" s="806"/>
      <c r="K7" s="806"/>
      <c r="L7" s="806"/>
      <c r="M7" s="16"/>
      <c r="N7" s="16"/>
      <c r="O7" s="16"/>
      <c r="P7" s="16"/>
      <c r="Q7" s="16"/>
    </row>
    <row r="8" spans="1:19" ht="42" customHeight="1" x14ac:dyDescent="0.25">
      <c r="A8" s="886" t="s">
        <v>255</v>
      </c>
      <c r="B8" s="1063" t="s">
        <v>258</v>
      </c>
      <c r="C8" s="1098"/>
      <c r="D8" s="1098"/>
      <c r="E8" s="1098"/>
      <c r="F8" s="1098"/>
      <c r="G8" s="1064"/>
      <c r="H8" s="1083" t="s">
        <v>259</v>
      </c>
      <c r="I8" s="1083" t="s">
        <v>262</v>
      </c>
      <c r="J8" s="1063" t="s">
        <v>260</v>
      </c>
      <c r="K8" s="1064"/>
      <c r="L8" s="1074" t="s">
        <v>549</v>
      </c>
    </row>
    <row r="9" spans="1:19" ht="21" customHeight="1" x14ac:dyDescent="0.25">
      <c r="A9" s="887"/>
      <c r="B9" s="1067"/>
      <c r="C9" s="1082"/>
      <c r="D9" s="1082"/>
      <c r="E9" s="1082"/>
      <c r="F9" s="1082"/>
      <c r="G9" s="1068"/>
      <c r="H9" s="1073"/>
      <c r="I9" s="1073"/>
      <c r="J9" s="1067"/>
      <c r="K9" s="1068"/>
      <c r="L9" s="1071"/>
    </row>
    <row r="10" spans="1:19" ht="22.5" customHeight="1" x14ac:dyDescent="0.25">
      <c r="A10" s="887"/>
      <c r="B10" s="1181" t="s">
        <v>261</v>
      </c>
      <c r="C10" s="1182"/>
      <c r="D10" s="1182"/>
      <c r="E10" s="1182"/>
      <c r="F10" s="1182"/>
      <c r="G10" s="1183"/>
      <c r="H10" s="131" t="s">
        <v>293</v>
      </c>
      <c r="I10" s="129" t="s">
        <v>441</v>
      </c>
      <c r="J10" s="1175" t="s">
        <v>442</v>
      </c>
      <c r="K10" s="1176"/>
      <c r="L10" s="131" t="s">
        <v>290</v>
      </c>
    </row>
    <row r="11" spans="1:19" ht="15" customHeight="1" x14ac:dyDescent="0.25">
      <c r="A11" s="887"/>
      <c r="B11" s="1160" t="s">
        <v>294</v>
      </c>
      <c r="C11" s="1161"/>
      <c r="D11" s="1161"/>
      <c r="E11" s="1161"/>
      <c r="F11" s="1161"/>
      <c r="G11" s="1162"/>
      <c r="H11" s="196"/>
      <c r="I11" s="542">
        <v>0</v>
      </c>
      <c r="J11" s="1107"/>
      <c r="K11" s="1109"/>
      <c r="L11" s="539">
        <f t="shared" ref="L11:L20" si="0">I11-J11</f>
        <v>0</v>
      </c>
    </row>
    <row r="12" spans="1:19" ht="15" customHeight="1" x14ac:dyDescent="0.25">
      <c r="A12" s="887"/>
      <c r="B12" s="1160" t="s">
        <v>295</v>
      </c>
      <c r="C12" s="1161"/>
      <c r="D12" s="1161"/>
      <c r="E12" s="1161"/>
      <c r="F12" s="1161"/>
      <c r="G12" s="1162"/>
      <c r="H12" s="196"/>
      <c r="I12" s="530"/>
      <c r="J12" s="1107"/>
      <c r="K12" s="1109"/>
      <c r="L12" s="539">
        <f t="shared" si="0"/>
        <v>0</v>
      </c>
    </row>
    <row r="13" spans="1:19" ht="15" customHeight="1" x14ac:dyDescent="0.25">
      <c r="A13" s="887"/>
      <c r="B13" s="1160" t="s">
        <v>296</v>
      </c>
      <c r="C13" s="1161"/>
      <c r="D13" s="1161"/>
      <c r="E13" s="1161"/>
      <c r="F13" s="1161"/>
      <c r="G13" s="1162"/>
      <c r="H13" s="196"/>
      <c r="I13" s="530"/>
      <c r="J13" s="1107"/>
      <c r="K13" s="1109"/>
      <c r="L13" s="539">
        <f t="shared" si="0"/>
        <v>0</v>
      </c>
    </row>
    <row r="14" spans="1:19" ht="15" customHeight="1" x14ac:dyDescent="0.25">
      <c r="A14" s="887"/>
      <c r="B14" s="1160" t="s">
        <v>297</v>
      </c>
      <c r="C14" s="1161"/>
      <c r="D14" s="1161"/>
      <c r="E14" s="1161"/>
      <c r="F14" s="1161"/>
      <c r="G14" s="1162"/>
      <c r="H14" s="196"/>
      <c r="I14" s="530"/>
      <c r="J14" s="1107"/>
      <c r="K14" s="1109"/>
      <c r="L14" s="539">
        <f t="shared" si="0"/>
        <v>0</v>
      </c>
    </row>
    <row r="15" spans="1:19" ht="15" customHeight="1" x14ac:dyDescent="0.25">
      <c r="A15" s="887"/>
      <c r="B15" s="206" t="s">
        <v>298</v>
      </c>
      <c r="C15" s="1166"/>
      <c r="D15" s="1166"/>
      <c r="E15" s="1166"/>
      <c r="F15" s="1166"/>
      <c r="G15" s="1167"/>
      <c r="H15" s="196"/>
      <c r="I15" s="530"/>
      <c r="J15" s="1107"/>
      <c r="K15" s="1109"/>
      <c r="L15" s="539">
        <f t="shared" si="0"/>
        <v>0</v>
      </c>
    </row>
    <row r="16" spans="1:19" ht="15" customHeight="1" x14ac:dyDescent="0.25">
      <c r="A16" s="887"/>
      <c r="B16" s="206" t="s">
        <v>298</v>
      </c>
      <c r="C16" s="1166"/>
      <c r="D16" s="1166"/>
      <c r="E16" s="1166"/>
      <c r="F16" s="1166"/>
      <c r="G16" s="1167"/>
      <c r="H16" s="196"/>
      <c r="I16" s="530"/>
      <c r="J16" s="1107"/>
      <c r="K16" s="1109"/>
      <c r="L16" s="539">
        <f t="shared" si="0"/>
        <v>0</v>
      </c>
    </row>
    <row r="17" spans="1:12" ht="15" customHeight="1" x14ac:dyDescent="0.25">
      <c r="A17" s="887"/>
      <c r="B17" s="206" t="s">
        <v>298</v>
      </c>
      <c r="C17" s="1166"/>
      <c r="D17" s="1166"/>
      <c r="E17" s="1166"/>
      <c r="F17" s="1166"/>
      <c r="G17" s="1167"/>
      <c r="H17" s="196"/>
      <c r="I17" s="530"/>
      <c r="J17" s="1107"/>
      <c r="K17" s="1109"/>
      <c r="L17" s="539">
        <f t="shared" si="0"/>
        <v>0</v>
      </c>
    </row>
    <row r="18" spans="1:12" ht="15" customHeight="1" x14ac:dyDescent="0.25">
      <c r="A18" s="887"/>
      <c r="B18" s="206" t="s">
        <v>298</v>
      </c>
      <c r="C18" s="1166"/>
      <c r="D18" s="1166"/>
      <c r="E18" s="1166"/>
      <c r="F18" s="1166"/>
      <c r="G18" s="1167"/>
      <c r="H18" s="196"/>
      <c r="I18" s="530"/>
      <c r="J18" s="1107"/>
      <c r="K18" s="1109"/>
      <c r="L18" s="539">
        <f t="shared" si="0"/>
        <v>0</v>
      </c>
    </row>
    <row r="19" spans="1:12" ht="15" customHeight="1" x14ac:dyDescent="0.25">
      <c r="A19" s="887"/>
      <c r="B19" s="206" t="s">
        <v>299</v>
      </c>
      <c r="C19" s="1166"/>
      <c r="D19" s="1166"/>
      <c r="E19" s="1166"/>
      <c r="F19" s="1166"/>
      <c r="G19" s="1167"/>
      <c r="H19" s="196"/>
      <c r="I19" s="530"/>
      <c r="J19" s="1107"/>
      <c r="K19" s="1109"/>
      <c r="L19" s="539">
        <f t="shared" si="0"/>
        <v>0</v>
      </c>
    </row>
    <row r="20" spans="1:12" ht="15" customHeight="1" x14ac:dyDescent="0.25">
      <c r="A20" s="887"/>
      <c r="B20" s="206" t="s">
        <v>299</v>
      </c>
      <c r="C20" s="1166"/>
      <c r="D20" s="1166"/>
      <c r="E20" s="1166"/>
      <c r="F20" s="1166"/>
      <c r="G20" s="1167"/>
      <c r="H20" s="196"/>
      <c r="I20" s="530"/>
      <c r="J20" s="1107"/>
      <c r="K20" s="1109"/>
      <c r="L20" s="539">
        <f t="shared" si="0"/>
        <v>0</v>
      </c>
    </row>
    <row r="21" spans="1:12" ht="15" customHeight="1" x14ac:dyDescent="0.25">
      <c r="A21" s="887"/>
      <c r="B21" s="1168" t="s">
        <v>292</v>
      </c>
      <c r="C21" s="1169"/>
      <c r="D21" s="1169"/>
      <c r="E21" s="1169"/>
      <c r="F21" s="1169"/>
      <c r="G21" s="1170"/>
      <c r="H21" s="312">
        <f>SUM(H11:H20)</f>
        <v>0</v>
      </c>
      <c r="I21" s="540">
        <f>SUM(I11:I20)</f>
        <v>0</v>
      </c>
      <c r="J21" s="1173">
        <f>SUM(J11:K20)</f>
        <v>0</v>
      </c>
      <c r="K21" s="1174"/>
      <c r="L21" s="541">
        <f>SUM(L11:L20)</f>
        <v>0</v>
      </c>
    </row>
    <row r="22" spans="1:12" ht="22.5" customHeight="1" x14ac:dyDescent="0.25">
      <c r="A22" s="887"/>
      <c r="B22" s="1181" t="s">
        <v>263</v>
      </c>
      <c r="C22" s="1182"/>
      <c r="D22" s="1182"/>
      <c r="E22" s="1182"/>
      <c r="F22" s="1182"/>
      <c r="G22" s="1183"/>
      <c r="H22" s="131" t="s">
        <v>293</v>
      </c>
      <c r="I22" s="129" t="s">
        <v>443</v>
      </c>
      <c r="J22" s="1175" t="s">
        <v>444</v>
      </c>
      <c r="K22" s="1176"/>
      <c r="L22" s="131" t="s">
        <v>290</v>
      </c>
    </row>
    <row r="23" spans="1:12" ht="15" customHeight="1" x14ac:dyDescent="0.25">
      <c r="A23" s="887"/>
      <c r="B23" s="1160" t="s">
        <v>294</v>
      </c>
      <c r="C23" s="1161"/>
      <c r="D23" s="1161"/>
      <c r="E23" s="1161"/>
      <c r="F23" s="1161"/>
      <c r="G23" s="1162"/>
      <c r="H23" s="196"/>
      <c r="I23" s="530"/>
      <c r="J23" s="1107"/>
      <c r="K23" s="1109"/>
      <c r="L23" s="539">
        <f t="shared" ref="L23:L32" si="1">I23-J23</f>
        <v>0</v>
      </c>
    </row>
    <row r="24" spans="1:12" ht="15" customHeight="1" x14ac:dyDescent="0.25">
      <c r="A24" s="887"/>
      <c r="B24" s="1160" t="s">
        <v>295</v>
      </c>
      <c r="C24" s="1161"/>
      <c r="D24" s="1161"/>
      <c r="E24" s="1161"/>
      <c r="F24" s="1161"/>
      <c r="G24" s="1162"/>
      <c r="H24" s="196"/>
      <c r="I24" s="530"/>
      <c r="J24" s="1107"/>
      <c r="K24" s="1109"/>
      <c r="L24" s="539">
        <f t="shared" si="1"/>
        <v>0</v>
      </c>
    </row>
    <row r="25" spans="1:12" ht="15" customHeight="1" x14ac:dyDescent="0.25">
      <c r="A25" s="887"/>
      <c r="B25" s="1160" t="s">
        <v>296</v>
      </c>
      <c r="C25" s="1161"/>
      <c r="D25" s="1161"/>
      <c r="E25" s="1161"/>
      <c r="F25" s="1161"/>
      <c r="G25" s="1162"/>
      <c r="H25" s="196"/>
      <c r="I25" s="530"/>
      <c r="J25" s="1107"/>
      <c r="K25" s="1109"/>
      <c r="L25" s="539">
        <f t="shared" si="1"/>
        <v>0</v>
      </c>
    </row>
    <row r="26" spans="1:12" ht="15" customHeight="1" x14ac:dyDescent="0.25">
      <c r="A26" s="887"/>
      <c r="B26" s="1160" t="s">
        <v>297</v>
      </c>
      <c r="C26" s="1161"/>
      <c r="D26" s="1161"/>
      <c r="E26" s="1161"/>
      <c r="F26" s="1161"/>
      <c r="G26" s="1162"/>
      <c r="H26" s="196"/>
      <c r="I26" s="530"/>
      <c r="J26" s="1107"/>
      <c r="K26" s="1109"/>
      <c r="L26" s="539">
        <f t="shared" si="1"/>
        <v>0</v>
      </c>
    </row>
    <row r="27" spans="1:12" ht="15" customHeight="1" x14ac:dyDescent="0.25">
      <c r="A27" s="887"/>
      <c r="B27" s="206" t="s">
        <v>298</v>
      </c>
      <c r="C27" s="1166"/>
      <c r="D27" s="1166"/>
      <c r="E27" s="1166"/>
      <c r="F27" s="1166"/>
      <c r="G27" s="1167"/>
      <c r="H27" s="196"/>
      <c r="I27" s="530"/>
      <c r="J27" s="1107"/>
      <c r="K27" s="1109"/>
      <c r="L27" s="539">
        <f t="shared" si="1"/>
        <v>0</v>
      </c>
    </row>
    <row r="28" spans="1:12" ht="15" customHeight="1" x14ac:dyDescent="0.25">
      <c r="A28" s="887"/>
      <c r="B28" s="206" t="s">
        <v>298</v>
      </c>
      <c r="C28" s="1166"/>
      <c r="D28" s="1166"/>
      <c r="E28" s="1166"/>
      <c r="F28" s="1166"/>
      <c r="G28" s="1167"/>
      <c r="H28" s="196"/>
      <c r="I28" s="530"/>
      <c r="J28" s="1107"/>
      <c r="K28" s="1109"/>
      <c r="L28" s="539">
        <f t="shared" si="1"/>
        <v>0</v>
      </c>
    </row>
    <row r="29" spans="1:12" ht="15" customHeight="1" x14ac:dyDescent="0.25">
      <c r="A29" s="887"/>
      <c r="B29" s="206" t="s">
        <v>298</v>
      </c>
      <c r="C29" s="1166"/>
      <c r="D29" s="1166"/>
      <c r="E29" s="1166"/>
      <c r="F29" s="1166"/>
      <c r="G29" s="1167"/>
      <c r="H29" s="196"/>
      <c r="I29" s="530"/>
      <c r="J29" s="1107"/>
      <c r="K29" s="1109"/>
      <c r="L29" s="539">
        <f t="shared" si="1"/>
        <v>0</v>
      </c>
    </row>
    <row r="30" spans="1:12" ht="15" customHeight="1" x14ac:dyDescent="0.25">
      <c r="A30" s="887"/>
      <c r="B30" s="206" t="s">
        <v>298</v>
      </c>
      <c r="C30" s="1166"/>
      <c r="D30" s="1166"/>
      <c r="E30" s="1166"/>
      <c r="F30" s="1166"/>
      <c r="G30" s="1167"/>
      <c r="H30" s="196"/>
      <c r="I30" s="530"/>
      <c r="J30" s="1107"/>
      <c r="K30" s="1109"/>
      <c r="L30" s="539">
        <f t="shared" si="1"/>
        <v>0</v>
      </c>
    </row>
    <row r="31" spans="1:12" ht="15" customHeight="1" x14ac:dyDescent="0.25">
      <c r="A31" s="887"/>
      <c r="B31" s="206" t="s">
        <v>299</v>
      </c>
      <c r="C31" s="1166"/>
      <c r="D31" s="1166"/>
      <c r="E31" s="1166"/>
      <c r="F31" s="1166"/>
      <c r="G31" s="1167"/>
      <c r="H31" s="196"/>
      <c r="I31" s="530"/>
      <c r="J31" s="1107"/>
      <c r="K31" s="1109"/>
      <c r="L31" s="539">
        <f t="shared" si="1"/>
        <v>0</v>
      </c>
    </row>
    <row r="32" spans="1:12" ht="15" customHeight="1" x14ac:dyDescent="0.25">
      <c r="A32" s="887"/>
      <c r="B32" s="206" t="s">
        <v>299</v>
      </c>
      <c r="C32" s="1166"/>
      <c r="D32" s="1166"/>
      <c r="E32" s="1166"/>
      <c r="F32" s="1166"/>
      <c r="G32" s="1167"/>
      <c r="H32" s="196"/>
      <c r="I32" s="530"/>
      <c r="J32" s="1107"/>
      <c r="K32" s="1109"/>
      <c r="L32" s="539">
        <f t="shared" si="1"/>
        <v>0</v>
      </c>
    </row>
    <row r="33" spans="1:13" ht="15" customHeight="1" x14ac:dyDescent="0.25">
      <c r="A33" s="887"/>
      <c r="B33" s="1168" t="s">
        <v>292</v>
      </c>
      <c r="C33" s="1169"/>
      <c r="D33" s="1169"/>
      <c r="E33" s="1169"/>
      <c r="F33" s="1169"/>
      <c r="G33" s="1170"/>
      <c r="H33" s="312">
        <f>SUM(H23:H32)</f>
        <v>0</v>
      </c>
      <c r="I33" s="543">
        <f>SUM(I23:I32)</f>
        <v>0</v>
      </c>
      <c r="J33" s="1179">
        <f>SUM(J23:K32)</f>
        <v>0</v>
      </c>
      <c r="K33" s="1180"/>
      <c r="L33" s="541">
        <f>SUM(L23:L32)</f>
        <v>0</v>
      </c>
    </row>
    <row r="34" spans="1:13" ht="15" customHeight="1" x14ac:dyDescent="0.25">
      <c r="A34" s="888"/>
      <c r="B34" s="1163" t="s">
        <v>291</v>
      </c>
      <c r="C34" s="1164"/>
      <c r="D34" s="1164"/>
      <c r="E34" s="1164"/>
      <c r="F34" s="1164"/>
      <c r="G34" s="1165"/>
      <c r="H34" s="207">
        <f>H21+H33</f>
        <v>0</v>
      </c>
      <c r="I34" s="545">
        <f>I21+I33</f>
        <v>0</v>
      </c>
      <c r="J34" s="1177">
        <f>J21+J33</f>
        <v>0</v>
      </c>
      <c r="K34" s="1178"/>
      <c r="L34" s="544">
        <f>L21+L33</f>
        <v>0</v>
      </c>
      <c r="M34" s="208"/>
    </row>
    <row r="35" spans="1:13" ht="24.75" customHeight="1" x14ac:dyDescent="0.2">
      <c r="B35" s="1171" t="s">
        <v>546</v>
      </c>
      <c r="C35" s="1172"/>
      <c r="D35" s="1172"/>
      <c r="E35" s="1172"/>
      <c r="F35" s="1172"/>
      <c r="G35" s="1172"/>
      <c r="H35" s="1172"/>
      <c r="I35" s="1172"/>
      <c r="J35" s="1172"/>
      <c r="K35" s="1172"/>
      <c r="L35" s="1172"/>
    </row>
    <row r="36" spans="1:13" x14ac:dyDescent="0.25">
      <c r="B36" s="421" t="str">
        <f>IF(I21='18 Anejo AJ Encas 1 a 4 '!L41,"","*** AVISO *** Total indicado en cuenta 17000 no cuadra con cantidad del Anejo AJ Encasillado 4, línea 4H")</f>
        <v/>
      </c>
    </row>
    <row r="37" spans="1:13" x14ac:dyDescent="0.25">
      <c r="B37" s="422" t="str">
        <f>IF(J21=-1*'19 Anejo AJ Encas 5 a 7'!L15,"","*** AVISO *** Total indicado en cuenta 17100 no cuadra con cantidad del Anejo AJ Encasillado 5, línea 5E")</f>
        <v/>
      </c>
    </row>
    <row r="38" spans="1:13" x14ac:dyDescent="0.25">
      <c r="B38" s="423" t="str">
        <f>IF(I33='18 Anejo AJ Encas 1 a 4 '!L42,"","*** AVISO *** Total indicado en cuenta 17400 no cuadra con cantidad del Anejo AJ Encasillado 4, línea 4I")</f>
        <v/>
      </c>
    </row>
    <row r="39" spans="1:13" x14ac:dyDescent="0.25">
      <c r="B39" s="424" t="str">
        <f>IF(J33=-1*'19 Anejo AJ Encas 5 a 7'!L16,"","*** AVISO *** Total indicado en cuenta 17500 no cuadra con cantidad del Anejo AJ Encasillado 5, línea 5F")</f>
        <v/>
      </c>
    </row>
  </sheetData>
  <sheetProtection algorithmName="SHA-512" hashValue="61NJAg4j1htvY9Jh2zYCgxS4F4dC/lBQXcz951wZF7BzOywSYD+HM25Yb6Xp0XYJkrizW/viYlXT/AbvU4FnDw==" saltValue="jDHGJHCL/8zvwmXODpZbxw==" spinCount="100000" sheet="1" selectLockedCells="1"/>
  <mergeCells count="62">
    <mergeCell ref="A1:L1"/>
    <mergeCell ref="A7:L7"/>
    <mergeCell ref="B10:G10"/>
    <mergeCell ref="B8:G9"/>
    <mergeCell ref="J8:K9"/>
    <mergeCell ref="J10:K10"/>
    <mergeCell ref="A5:K5"/>
    <mergeCell ref="L8:L9"/>
    <mergeCell ref="A6:K6"/>
    <mergeCell ref="A3:L3"/>
    <mergeCell ref="A8:A34"/>
    <mergeCell ref="C32:G32"/>
    <mergeCell ref="J30:K30"/>
    <mergeCell ref="C29:G29"/>
    <mergeCell ref="J24:K24"/>
    <mergeCell ref="J28:K28"/>
    <mergeCell ref="B35:L35"/>
    <mergeCell ref="B21:G21"/>
    <mergeCell ref="B24:G24"/>
    <mergeCell ref="J21:K21"/>
    <mergeCell ref="B25:G25"/>
    <mergeCell ref="B26:G26"/>
    <mergeCell ref="C27:G27"/>
    <mergeCell ref="J22:K22"/>
    <mergeCell ref="J26:K26"/>
    <mergeCell ref="J34:K34"/>
    <mergeCell ref="J33:K33"/>
    <mergeCell ref="J29:K29"/>
    <mergeCell ref="J32:K32"/>
    <mergeCell ref="J25:K25"/>
    <mergeCell ref="J27:K27"/>
    <mergeCell ref="B22:G22"/>
    <mergeCell ref="J31:K31"/>
    <mergeCell ref="J14:K14"/>
    <mergeCell ref="J15:K15"/>
    <mergeCell ref="J19:K19"/>
    <mergeCell ref="J20:K20"/>
    <mergeCell ref="J11:K11"/>
    <mergeCell ref="C18:G18"/>
    <mergeCell ref="B23:G23"/>
    <mergeCell ref="C19:G19"/>
    <mergeCell ref="C20:G20"/>
    <mergeCell ref="C15:G15"/>
    <mergeCell ref="C16:G16"/>
    <mergeCell ref="J18:K18"/>
    <mergeCell ref="J13:K13"/>
    <mergeCell ref="J23:K23"/>
    <mergeCell ref="C17:G17"/>
    <mergeCell ref="J12:K12"/>
    <mergeCell ref="J16:K16"/>
    <mergeCell ref="J17:K17"/>
    <mergeCell ref="I8:I9"/>
    <mergeCell ref="B11:G11"/>
    <mergeCell ref="B12:G12"/>
    <mergeCell ref="B34:G34"/>
    <mergeCell ref="C28:G28"/>
    <mergeCell ref="B13:G13"/>
    <mergeCell ref="B14:G14"/>
    <mergeCell ref="H8:H9"/>
    <mergeCell ref="C31:G31"/>
    <mergeCell ref="B33:G33"/>
    <mergeCell ref="C30:G30"/>
  </mergeCells>
  <phoneticPr fontId="27" type="noConversion"/>
  <printOptions horizontalCentered="1"/>
  <pageMargins left="0.4" right="0.4" top="0.8" bottom="0.8" header="0.5" footer="0.5"/>
  <pageSetup scale="84" orientation="landscape" horizontalDpi="4294967293" verticalDpi="4294967293" r:id="rId1"/>
  <headerFooter alignWithMargins="0">
    <oddFooter>&amp;LFormulario VAE-009-A Rev. 2010-08&amp;C&amp;D, &amp;T&amp;R15 de 21</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16">
    <pageSetUpPr fitToPage="1"/>
  </sheetPr>
  <dimension ref="A1:P42"/>
  <sheetViews>
    <sheetView showGridLines="0" topLeftCell="A20" zoomScale="115" zoomScaleNormal="115" workbookViewId="0">
      <selection activeCell="A49" sqref="A49:O49"/>
    </sheetView>
  </sheetViews>
  <sheetFormatPr defaultRowHeight="15" x14ac:dyDescent="0.25"/>
  <cols>
    <col min="1" max="1" width="2.85546875" customWidth="1"/>
    <col min="2" max="2" width="11.85546875" customWidth="1"/>
    <col min="3" max="3" width="19.85546875" customWidth="1"/>
    <col min="4" max="4" width="2.7109375" customWidth="1"/>
    <col min="5" max="5" width="5.5703125" customWidth="1"/>
    <col min="6" max="6" width="9.7109375" customWidth="1"/>
    <col min="7" max="7" width="37.28515625" customWidth="1"/>
    <col min="8" max="8" width="0.7109375" customWidth="1"/>
    <col min="9" max="9" width="14.85546875" customWidth="1"/>
    <col min="10" max="10" width="3.140625" customWidth="1"/>
    <col min="11" max="11" width="20.28515625" customWidth="1"/>
    <col min="12" max="12" width="22.42578125" customWidth="1"/>
  </cols>
  <sheetData>
    <row r="1" spans="1:16" ht="15.75" customHeight="1" x14ac:dyDescent="0.25">
      <c r="A1" s="805" t="s">
        <v>273</v>
      </c>
      <c r="B1" s="805"/>
      <c r="C1" s="805"/>
      <c r="D1" s="805"/>
      <c r="E1" s="805"/>
      <c r="F1" s="805"/>
      <c r="G1" s="805"/>
      <c r="H1" s="805"/>
      <c r="I1" s="805"/>
      <c r="J1" s="805"/>
      <c r="K1" s="805"/>
      <c r="L1" s="805"/>
      <c r="M1" s="135"/>
      <c r="N1" s="135"/>
      <c r="O1" s="135"/>
      <c r="P1" s="135"/>
    </row>
    <row r="2" spans="1:16" ht="16.5" customHeight="1" x14ac:dyDescent="0.25">
      <c r="D2" s="137"/>
      <c r="E2" s="593" t="s">
        <v>778</v>
      </c>
      <c r="F2" s="672" t="s">
        <v>37</v>
      </c>
      <c r="H2" s="135"/>
      <c r="I2" s="135"/>
      <c r="J2" s="135"/>
      <c r="L2" s="431">
        <f>'1 FO-Ingresos'!L2</f>
        <v>2022</v>
      </c>
    </row>
    <row r="3" spans="1:16" ht="11.25" customHeight="1" x14ac:dyDescent="0.25">
      <c r="A3" s="814" t="s">
        <v>844</v>
      </c>
      <c r="B3" s="814"/>
      <c r="C3" s="814"/>
      <c r="D3" s="814"/>
      <c r="E3" s="814"/>
      <c r="F3" s="814"/>
      <c r="G3" s="814"/>
      <c r="H3" s="814"/>
      <c r="I3" s="814"/>
      <c r="J3" s="814"/>
      <c r="K3" s="814"/>
      <c r="L3" s="814"/>
      <c r="M3" s="190"/>
      <c r="N3" s="190"/>
      <c r="O3" s="190"/>
    </row>
    <row r="4" spans="1:16" ht="9.9499999999999993" customHeight="1" x14ac:dyDescent="0.25">
      <c r="A4" s="189"/>
      <c r="B4" s="189"/>
      <c r="C4" s="189"/>
      <c r="D4" s="189"/>
      <c r="E4" s="635"/>
      <c r="F4" s="189"/>
      <c r="G4" s="189"/>
      <c r="H4" s="189"/>
      <c r="I4" s="189"/>
      <c r="J4" s="189"/>
      <c r="K4" s="690" t="str">
        <f>'1 FO-Ingresos'!K4</f>
        <v/>
      </c>
      <c r="M4" s="190"/>
      <c r="N4" s="190"/>
      <c r="O4" s="190"/>
    </row>
    <row r="5" spans="1:16" ht="22.5" customHeight="1" x14ac:dyDescent="0.25">
      <c r="A5" s="893" t="str">
        <f>'1 FO-Ingresos'!A5:H5</f>
        <v>Parroquia X</v>
      </c>
      <c r="B5" s="896"/>
      <c r="C5" s="896"/>
      <c r="D5" s="896"/>
      <c r="E5" s="896"/>
      <c r="F5" s="896"/>
      <c r="G5" s="896"/>
      <c r="H5" s="896"/>
      <c r="I5" s="896"/>
      <c r="J5" s="896"/>
      <c r="K5" s="897"/>
      <c r="L5" s="200">
        <f>'1 FO-Ingresos'!K5</f>
        <v>999</v>
      </c>
    </row>
    <row r="6" spans="1:16" ht="11.25" customHeight="1" x14ac:dyDescent="0.25">
      <c r="A6" s="856" t="s">
        <v>106</v>
      </c>
      <c r="B6" s="937"/>
      <c r="C6" s="937"/>
      <c r="D6" s="937"/>
      <c r="E6" s="937"/>
      <c r="F6" s="937"/>
      <c r="G6" s="937"/>
      <c r="H6" s="937"/>
      <c r="I6" s="937"/>
      <c r="J6" s="937"/>
      <c r="K6" s="857"/>
      <c r="L6" s="192" t="s">
        <v>78</v>
      </c>
    </row>
    <row r="7" spans="1:16" ht="27.75" customHeight="1" x14ac:dyDescent="0.25">
      <c r="A7" s="806" t="s">
        <v>738</v>
      </c>
      <c r="B7" s="806"/>
      <c r="C7" s="806"/>
      <c r="D7" s="806"/>
      <c r="E7" s="806"/>
      <c r="F7" s="806"/>
      <c r="G7" s="806"/>
      <c r="H7" s="806"/>
      <c r="I7" s="806"/>
      <c r="J7" s="806"/>
      <c r="K7" s="806"/>
      <c r="L7" s="806"/>
    </row>
    <row r="8" spans="1:16" ht="12.75" customHeight="1" x14ac:dyDescent="0.25">
      <c r="A8" s="886" t="s">
        <v>256</v>
      </c>
      <c r="B8" s="1098" t="s">
        <v>62</v>
      </c>
      <c r="C8" s="1098"/>
      <c r="D8" s="1064"/>
      <c r="E8" s="1063" t="s">
        <v>61</v>
      </c>
      <c r="F8" s="1098"/>
      <c r="G8" s="1098"/>
      <c r="H8" s="1064"/>
      <c r="I8" s="1074" t="s">
        <v>101</v>
      </c>
      <c r="J8" s="1063" t="s">
        <v>102</v>
      </c>
      <c r="K8" s="1064"/>
      <c r="L8" s="1074" t="s">
        <v>103</v>
      </c>
    </row>
    <row r="9" spans="1:16" ht="12" customHeight="1" x14ac:dyDescent="0.25">
      <c r="A9" s="887"/>
      <c r="B9" s="1081"/>
      <c r="C9" s="1081"/>
      <c r="D9" s="1066"/>
      <c r="E9" s="1065"/>
      <c r="F9" s="1081"/>
      <c r="G9" s="1081"/>
      <c r="H9" s="1066"/>
      <c r="I9" s="1071"/>
      <c r="J9" s="1065"/>
      <c r="K9" s="1066"/>
      <c r="L9" s="1070"/>
    </row>
    <row r="10" spans="1:16" ht="12.75" hidden="1" customHeight="1" x14ac:dyDescent="0.25">
      <c r="A10" s="887"/>
      <c r="B10" s="1082"/>
      <c r="C10" s="1082"/>
      <c r="D10" s="1068"/>
      <c r="E10" s="1067"/>
      <c r="F10" s="1082"/>
      <c r="G10" s="1082"/>
      <c r="H10" s="1068"/>
      <c r="I10" s="209"/>
      <c r="J10" s="1067"/>
      <c r="K10" s="1068"/>
      <c r="L10" s="1071"/>
    </row>
    <row r="11" spans="1:16" ht="14.25" customHeight="1" x14ac:dyDescent="0.25">
      <c r="A11" s="887"/>
      <c r="B11" s="1201"/>
      <c r="C11" s="1201"/>
      <c r="D11" s="1214"/>
      <c r="E11" s="1200"/>
      <c r="F11" s="1201"/>
      <c r="G11" s="1201"/>
      <c r="H11" s="668"/>
      <c r="I11" s="664"/>
      <c r="J11" s="1212"/>
      <c r="K11" s="1213"/>
      <c r="L11" s="210"/>
    </row>
    <row r="12" spans="1:16" ht="14.25" customHeight="1" x14ac:dyDescent="0.25">
      <c r="A12" s="887"/>
      <c r="B12" s="1184"/>
      <c r="C12" s="1184"/>
      <c r="D12" s="1185"/>
      <c r="E12" s="666" t="s">
        <v>34</v>
      </c>
      <c r="F12" s="1186"/>
      <c r="G12" s="1187"/>
      <c r="H12" s="662"/>
      <c r="I12" s="666"/>
      <c r="J12" s="1188"/>
      <c r="K12" s="1189"/>
      <c r="L12" s="666"/>
    </row>
    <row r="13" spans="1:16" ht="14.25" customHeight="1" x14ac:dyDescent="0.25">
      <c r="A13" s="887"/>
      <c r="B13" s="1197"/>
      <c r="C13" s="1197"/>
      <c r="D13" s="1216"/>
      <c r="E13" s="1215"/>
      <c r="F13" s="1197"/>
      <c r="G13" s="1197"/>
      <c r="H13" s="669"/>
      <c r="I13" s="665"/>
      <c r="J13" s="1192"/>
      <c r="K13" s="1193"/>
      <c r="L13" s="211"/>
    </row>
    <row r="14" spans="1:16" ht="14.25" customHeight="1" x14ac:dyDescent="0.25">
      <c r="A14" s="887"/>
      <c r="B14" s="1184"/>
      <c r="C14" s="1184"/>
      <c r="D14" s="1185"/>
      <c r="E14" s="666" t="s">
        <v>34</v>
      </c>
      <c r="F14" s="1186"/>
      <c r="G14" s="1187"/>
      <c r="H14" s="669"/>
      <c r="I14" s="666"/>
      <c r="J14" s="1188"/>
      <c r="K14" s="1189"/>
      <c r="L14" s="666"/>
    </row>
    <row r="15" spans="1:16" ht="14.25" customHeight="1" x14ac:dyDescent="0.25">
      <c r="A15" s="887"/>
      <c r="B15" s="1197"/>
      <c r="C15" s="1198"/>
      <c r="D15" s="1199"/>
      <c r="E15" s="1200"/>
      <c r="F15" s="1201"/>
      <c r="G15" s="1201"/>
      <c r="H15" s="670"/>
      <c r="I15" s="665"/>
      <c r="J15" s="645"/>
      <c r="K15" s="646"/>
      <c r="L15" s="211"/>
    </row>
    <row r="16" spans="1:16" ht="14.25" customHeight="1" x14ac:dyDescent="0.25">
      <c r="A16" s="887"/>
      <c r="B16" s="1184"/>
      <c r="C16" s="1184"/>
      <c r="D16" s="1185"/>
      <c r="E16" s="666" t="s">
        <v>34</v>
      </c>
      <c r="F16" s="1186"/>
      <c r="G16" s="1187"/>
      <c r="H16" s="669"/>
      <c r="I16" s="666"/>
      <c r="J16" s="1188"/>
      <c r="K16" s="1189"/>
      <c r="L16" s="666"/>
    </row>
    <row r="17" spans="1:14" ht="14.25" customHeight="1" x14ac:dyDescent="0.25">
      <c r="A17" s="887"/>
      <c r="B17" s="1197"/>
      <c r="C17" s="1198"/>
      <c r="D17" s="1199"/>
      <c r="E17" s="1200"/>
      <c r="F17" s="1201"/>
      <c r="G17" s="1201"/>
      <c r="H17" s="669"/>
      <c r="I17" s="665"/>
      <c r="J17" s="1192"/>
      <c r="K17" s="1193"/>
      <c r="L17" s="211"/>
    </row>
    <row r="18" spans="1:14" ht="14.25" customHeight="1" x14ac:dyDescent="0.25">
      <c r="A18" s="887"/>
      <c r="B18" s="1184"/>
      <c r="C18" s="1184"/>
      <c r="D18" s="1185"/>
      <c r="E18" s="666" t="s">
        <v>34</v>
      </c>
      <c r="F18" s="1186"/>
      <c r="G18" s="1187"/>
      <c r="H18" s="669"/>
      <c r="I18" s="666"/>
      <c r="J18" s="1188"/>
      <c r="K18" s="1189"/>
      <c r="L18" s="666"/>
    </row>
    <row r="19" spans="1:14" ht="14.25" customHeight="1" x14ac:dyDescent="0.25">
      <c r="A19" s="887"/>
      <c r="B19" s="1197"/>
      <c r="C19" s="1198"/>
      <c r="D19" s="1199"/>
      <c r="E19" s="1200"/>
      <c r="F19" s="1201"/>
      <c r="G19" s="1201"/>
      <c r="H19" s="669"/>
      <c r="I19" s="665"/>
      <c r="J19" s="1192"/>
      <c r="K19" s="1193"/>
      <c r="L19" s="211"/>
    </row>
    <row r="20" spans="1:14" ht="14.25" customHeight="1" x14ac:dyDescent="0.25">
      <c r="A20" s="887"/>
      <c r="B20" s="1184"/>
      <c r="C20" s="1184"/>
      <c r="D20" s="1185"/>
      <c r="E20" s="667" t="s">
        <v>34</v>
      </c>
      <c r="F20" s="1186"/>
      <c r="G20" s="1187"/>
      <c r="H20" s="669"/>
      <c r="I20" s="666"/>
      <c r="J20" s="1188"/>
      <c r="K20" s="1189"/>
      <c r="L20" s="666"/>
    </row>
    <row r="21" spans="1:14" ht="18.75" customHeight="1" x14ac:dyDescent="0.25">
      <c r="A21" s="888"/>
      <c r="B21" s="708" t="s">
        <v>35</v>
      </c>
      <c r="C21" s="709"/>
      <c r="D21" s="710"/>
      <c r="E21" s="671"/>
      <c r="F21" s="708" t="s">
        <v>36</v>
      </c>
      <c r="G21" s="709"/>
      <c r="H21" s="711"/>
      <c r="I21" s="712"/>
      <c r="J21" s="712"/>
      <c r="K21" s="712"/>
      <c r="L21" s="710"/>
    </row>
    <row r="22" spans="1:14" ht="6.75" customHeight="1" x14ac:dyDescent="0.25">
      <c r="B22" s="21"/>
      <c r="C22" s="21"/>
      <c r="D22" s="21"/>
      <c r="E22" s="21"/>
      <c r="F22" s="21"/>
      <c r="G22" s="21"/>
      <c r="H22" s="22"/>
      <c r="I22" s="23"/>
      <c r="J22" s="23"/>
      <c r="K22" s="23"/>
      <c r="L22" s="21"/>
    </row>
    <row r="23" spans="1:14" x14ac:dyDescent="0.2">
      <c r="A23" s="1085" t="s">
        <v>683</v>
      </c>
      <c r="B23" s="707" t="s">
        <v>300</v>
      </c>
      <c r="C23" s="707"/>
      <c r="G23" t="s">
        <v>592</v>
      </c>
      <c r="J23" s="1217"/>
      <c r="K23" s="1218"/>
    </row>
    <row r="24" spans="1:14" ht="6.75" customHeight="1" x14ac:dyDescent="0.2">
      <c r="A24" s="1086"/>
      <c r="B24" s="707"/>
      <c r="C24" s="707"/>
    </row>
    <row r="25" spans="1:14" ht="13.5" customHeight="1" x14ac:dyDescent="0.25">
      <c r="A25" s="1086"/>
      <c r="B25" s="1219"/>
      <c r="C25" s="1203"/>
      <c r="D25" s="1203"/>
      <c r="E25" s="1203"/>
      <c r="F25" s="1203"/>
      <c r="G25" s="1203"/>
      <c r="H25" s="1203"/>
      <c r="I25" s="1203"/>
      <c r="J25" s="1203"/>
      <c r="K25" s="1203"/>
      <c r="L25" s="1204"/>
    </row>
    <row r="26" spans="1:14" ht="45" customHeight="1" x14ac:dyDescent="0.25">
      <c r="A26" s="1086"/>
      <c r="B26" s="1194" t="s">
        <v>302</v>
      </c>
      <c r="C26" s="1195"/>
      <c r="D26" s="1195"/>
      <c r="E26" s="1195"/>
      <c r="F26" s="1195"/>
      <c r="G26" s="1195"/>
      <c r="H26" s="1195"/>
      <c r="I26" s="1195"/>
      <c r="J26" s="1195"/>
      <c r="K26" s="1195"/>
      <c r="L26" s="1196"/>
      <c r="M26" s="3"/>
      <c r="N26" s="3"/>
    </row>
    <row r="27" spans="1:14" ht="14.25" customHeight="1" x14ac:dyDescent="0.25">
      <c r="A27" s="1086"/>
      <c r="B27" s="701" t="s">
        <v>304</v>
      </c>
      <c r="C27" s="1190"/>
      <c r="D27" s="1190"/>
      <c r="E27" s="1190"/>
      <c r="F27" s="1190"/>
      <c r="G27" s="1190"/>
      <c r="H27" s="1190"/>
      <c r="I27" s="1191"/>
      <c r="J27" s="1210" t="s">
        <v>303</v>
      </c>
      <c r="K27" s="1211"/>
      <c r="L27" s="213"/>
    </row>
    <row r="28" spans="1:14" ht="14.25" customHeight="1" x14ac:dyDescent="0.25">
      <c r="A28" s="1086"/>
      <c r="B28" s="701" t="s">
        <v>306</v>
      </c>
      <c r="C28" s="1190"/>
      <c r="D28" s="1190"/>
      <c r="E28" s="1190"/>
      <c r="F28" s="1190"/>
      <c r="G28" s="1190"/>
      <c r="H28" s="1190"/>
      <c r="I28" s="1191"/>
      <c r="J28" s="1210" t="s">
        <v>307</v>
      </c>
      <c r="K28" s="1211"/>
      <c r="L28" s="212"/>
    </row>
    <row r="29" spans="1:14" ht="24" customHeight="1" x14ac:dyDescent="0.25">
      <c r="A29" s="1086"/>
      <c r="B29" s="1202" t="s">
        <v>305</v>
      </c>
      <c r="C29" s="1202"/>
      <c r="D29" s="1202"/>
      <c r="E29" s="1190"/>
      <c r="F29" s="1190"/>
      <c r="G29" s="1190"/>
      <c r="H29" s="1191"/>
      <c r="I29" s="214" t="s">
        <v>308</v>
      </c>
      <c r="J29" s="215"/>
      <c r="K29" s="1208"/>
      <c r="L29" s="1209"/>
    </row>
    <row r="30" spans="1:14" ht="10.5" customHeight="1" x14ac:dyDescent="0.25">
      <c r="A30" s="1086"/>
      <c r="B30" s="20"/>
      <c r="C30" s="20"/>
      <c r="D30" s="20"/>
      <c r="E30" s="20"/>
      <c r="F30" s="20"/>
      <c r="G30" s="20"/>
      <c r="H30" s="20"/>
      <c r="I30" s="74"/>
      <c r="J30" s="74"/>
      <c r="K30" s="74"/>
      <c r="L30" s="74"/>
    </row>
    <row r="31" spans="1:14" x14ac:dyDescent="0.25">
      <c r="A31" s="1086"/>
      <c r="B31" s="724" t="s">
        <v>739</v>
      </c>
      <c r="H31" s="3"/>
      <c r="I31" s="3"/>
      <c r="J31" s="3"/>
      <c r="K31" s="3"/>
      <c r="L31" s="3"/>
    </row>
    <row r="32" spans="1:14" ht="13.5" customHeight="1" x14ac:dyDescent="0.25">
      <c r="A32" s="1086"/>
      <c r="B32" s="1203"/>
      <c r="C32" s="1203"/>
      <c r="D32" s="1203"/>
      <c r="E32" s="1203"/>
      <c r="F32" s="1203"/>
      <c r="G32" s="1203"/>
      <c r="H32" s="1203"/>
      <c r="I32" s="1203"/>
      <c r="J32" s="1203"/>
      <c r="K32" s="1203"/>
      <c r="L32" s="1204"/>
    </row>
    <row r="33" spans="1:14" ht="45" customHeight="1" x14ac:dyDescent="0.25">
      <c r="A33" s="1086"/>
      <c r="B33" s="1205" t="s">
        <v>740</v>
      </c>
      <c r="C33" s="1206"/>
      <c r="D33" s="1206"/>
      <c r="E33" s="1206"/>
      <c r="F33" s="1206"/>
      <c r="G33" s="1206"/>
      <c r="H33" s="1206"/>
      <c r="I33" s="1206"/>
      <c r="J33" s="1206"/>
      <c r="K33" s="1206"/>
      <c r="L33" s="1207"/>
      <c r="M33" s="101"/>
      <c r="N33" s="101"/>
    </row>
    <row r="34" spans="1:14" ht="14.25" customHeight="1" x14ac:dyDescent="0.25">
      <c r="A34" s="1086"/>
      <c r="B34" s="701" t="s">
        <v>304</v>
      </c>
      <c r="C34" s="1190"/>
      <c r="D34" s="1190"/>
      <c r="E34" s="1190"/>
      <c r="F34" s="1190"/>
      <c r="G34" s="1190"/>
      <c r="H34" s="1190"/>
      <c r="I34" s="1191"/>
      <c r="J34" s="1210" t="s">
        <v>303</v>
      </c>
      <c r="K34" s="1211"/>
      <c r="L34" s="213"/>
      <c r="M34" s="101"/>
      <c r="N34" s="101"/>
    </row>
    <row r="35" spans="1:14" ht="14.25" customHeight="1" x14ac:dyDescent="0.25">
      <c r="A35" s="1086"/>
      <c r="B35" s="701" t="s">
        <v>306</v>
      </c>
      <c r="C35" s="1190"/>
      <c r="D35" s="1190"/>
      <c r="E35" s="1190"/>
      <c r="F35" s="1190"/>
      <c r="G35" s="1190"/>
      <c r="H35" s="1190"/>
      <c r="I35" s="1191"/>
      <c r="J35" s="1210" t="s">
        <v>307</v>
      </c>
      <c r="K35" s="1211"/>
      <c r="L35" s="212"/>
      <c r="M35" s="101"/>
      <c r="N35" s="101"/>
    </row>
    <row r="36" spans="1:14" ht="24" customHeight="1" x14ac:dyDescent="0.25">
      <c r="A36" s="1086"/>
      <c r="B36" s="1202" t="s">
        <v>305</v>
      </c>
      <c r="C36" s="1202"/>
      <c r="D36" s="1202"/>
      <c r="E36" s="1190"/>
      <c r="F36" s="1190"/>
      <c r="G36" s="1190"/>
      <c r="H36" s="1191"/>
      <c r="I36" s="214" t="s">
        <v>308</v>
      </c>
      <c r="J36" s="215"/>
      <c r="K36" s="1208"/>
      <c r="L36" s="1209"/>
      <c r="M36" s="101"/>
      <c r="N36" s="101"/>
    </row>
    <row r="37" spans="1:14" ht="10.5" customHeight="1" x14ac:dyDescent="0.25">
      <c r="A37" s="1086"/>
    </row>
    <row r="38" spans="1:14" x14ac:dyDescent="0.25">
      <c r="A38" s="1086"/>
      <c r="B38" s="15" t="s">
        <v>301</v>
      </c>
      <c r="H38" s="20"/>
      <c r="I38" s="74"/>
      <c r="J38" s="74"/>
      <c r="K38" s="74"/>
      <c r="L38" s="74"/>
    </row>
    <row r="39" spans="1:14" ht="13.5" customHeight="1" x14ac:dyDescent="0.25">
      <c r="A39" s="1086"/>
      <c r="B39" s="1203"/>
      <c r="C39" s="1203"/>
      <c r="D39" s="1203"/>
      <c r="E39" s="1203"/>
      <c r="F39" s="1203"/>
      <c r="G39" s="1203"/>
      <c r="H39" s="1203"/>
      <c r="I39" s="1203"/>
      <c r="J39" s="1203"/>
      <c r="K39" s="1203"/>
      <c r="L39" s="1204"/>
    </row>
    <row r="40" spans="1:14" ht="45" customHeight="1" x14ac:dyDescent="0.25">
      <c r="A40" s="1086"/>
      <c r="B40" s="1194" t="s">
        <v>105</v>
      </c>
      <c r="C40" s="1195"/>
      <c r="D40" s="1195"/>
      <c r="E40" s="1195"/>
      <c r="F40" s="1195"/>
      <c r="G40" s="1195"/>
      <c r="H40" s="1195"/>
      <c r="I40" s="1195"/>
      <c r="J40" s="1195"/>
      <c r="K40" s="1195"/>
      <c r="L40" s="1196"/>
    </row>
    <row r="41" spans="1:14" ht="14.25" customHeight="1" x14ac:dyDescent="0.25">
      <c r="A41" s="1086"/>
      <c r="B41" s="701" t="s">
        <v>304</v>
      </c>
      <c r="C41" s="1190"/>
      <c r="D41" s="1190"/>
      <c r="E41" s="1190"/>
      <c r="F41" s="1190"/>
      <c r="G41" s="1190"/>
      <c r="H41" s="1190"/>
      <c r="I41" s="1191"/>
      <c r="J41" s="1210" t="s">
        <v>303</v>
      </c>
      <c r="K41" s="1211"/>
      <c r="L41" s="213"/>
    </row>
    <row r="42" spans="1:14" ht="24" customHeight="1" x14ac:dyDescent="0.25">
      <c r="A42" s="1087"/>
      <c r="B42" s="1202" t="s">
        <v>305</v>
      </c>
      <c r="C42" s="1202"/>
      <c r="D42" s="1202"/>
      <c r="E42" s="1190"/>
      <c r="F42" s="1190"/>
      <c r="G42" s="1190"/>
      <c r="H42" s="1191"/>
      <c r="I42" s="214" t="s">
        <v>308</v>
      </c>
      <c r="J42" s="215"/>
      <c r="K42" s="1208"/>
      <c r="L42" s="1209"/>
    </row>
  </sheetData>
  <sheetProtection algorithmName="SHA-512" hashValue="peIluHIdlDI2ER+dkWnYJdnyUk8y0zy81GpgElxt5+QLZGf47YLkoSJOKiR79xEAocurF6XC6sto0jTQq1lZzA==" saltValue="2QoaC9U7Q4BFUXDaKPKtEQ==" spinCount="100000" sheet="1" selectLockedCells="1"/>
  <mergeCells count="67">
    <mergeCell ref="A23:A42"/>
    <mergeCell ref="K29:L29"/>
    <mergeCell ref="B29:D29"/>
    <mergeCell ref="C28:I28"/>
    <mergeCell ref="J28:K28"/>
    <mergeCell ref="C35:I35"/>
    <mergeCell ref="J35:K35"/>
    <mergeCell ref="C27:I27"/>
    <mergeCell ref="J34:K34"/>
    <mergeCell ref="J27:K27"/>
    <mergeCell ref="J23:K23"/>
    <mergeCell ref="C34:I34"/>
    <mergeCell ref="B25:L25"/>
    <mergeCell ref="C41:I41"/>
    <mergeCell ref="B40:L40"/>
    <mergeCell ref="B39:L39"/>
    <mergeCell ref="J13:K13"/>
    <mergeCell ref="F12:G12"/>
    <mergeCell ref="E13:G13"/>
    <mergeCell ref="B15:D15"/>
    <mergeCell ref="B14:D14"/>
    <mergeCell ref="J14:K14"/>
    <mergeCell ref="F14:G14"/>
    <mergeCell ref="E15:G15"/>
    <mergeCell ref="B13:D13"/>
    <mergeCell ref="A1:L1"/>
    <mergeCell ref="A7:L7"/>
    <mergeCell ref="J11:K11"/>
    <mergeCell ref="J12:K12"/>
    <mergeCell ref="A5:K5"/>
    <mergeCell ref="A6:K6"/>
    <mergeCell ref="J8:K10"/>
    <mergeCell ref="L8:L10"/>
    <mergeCell ref="B8:D10"/>
    <mergeCell ref="I8:I9"/>
    <mergeCell ref="A3:L3"/>
    <mergeCell ref="E8:H10"/>
    <mergeCell ref="A8:A21"/>
    <mergeCell ref="B11:D11"/>
    <mergeCell ref="B12:D12"/>
    <mergeCell ref="E11:G11"/>
    <mergeCell ref="B42:D42"/>
    <mergeCell ref="E42:H42"/>
    <mergeCell ref="B32:L32"/>
    <mergeCell ref="B33:L33"/>
    <mergeCell ref="E17:G17"/>
    <mergeCell ref="K42:L42"/>
    <mergeCell ref="J41:K41"/>
    <mergeCell ref="K36:L36"/>
    <mergeCell ref="B36:D36"/>
    <mergeCell ref="E36:H36"/>
    <mergeCell ref="B16:D16"/>
    <mergeCell ref="F16:G16"/>
    <mergeCell ref="J18:K18"/>
    <mergeCell ref="E29:H29"/>
    <mergeCell ref="J16:K16"/>
    <mergeCell ref="J17:K17"/>
    <mergeCell ref="B26:L26"/>
    <mergeCell ref="J19:K19"/>
    <mergeCell ref="B17:D17"/>
    <mergeCell ref="B20:D20"/>
    <mergeCell ref="J20:K20"/>
    <mergeCell ref="F18:G18"/>
    <mergeCell ref="F20:G20"/>
    <mergeCell ref="B19:D19"/>
    <mergeCell ref="E19:G19"/>
    <mergeCell ref="B18:D18"/>
  </mergeCells>
  <phoneticPr fontId="27" type="noConversion"/>
  <printOptions horizontalCentered="1"/>
  <pageMargins left="0.4" right="0.4" top="0.8" bottom="0.8" header="0.5" footer="0.5"/>
  <pageSetup scale="73" orientation="landscape" horizontalDpi="4294967293" verticalDpi="4294967293" r:id="rId1"/>
  <headerFooter alignWithMargins="0">
    <oddFooter>&amp;LFormulario VAE-009-A  Rev. 2010-08&amp;C&amp;D, &amp;T&amp;R16 de 21</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8">
    <pageSetUpPr fitToPage="1"/>
  </sheetPr>
  <dimension ref="A1:W89"/>
  <sheetViews>
    <sheetView showGridLines="0" topLeftCell="A25" zoomScale="125" zoomScaleNormal="125" workbookViewId="0">
      <selection activeCell="E28" sqref="E28"/>
    </sheetView>
  </sheetViews>
  <sheetFormatPr defaultRowHeight="16.5" x14ac:dyDescent="0.25"/>
  <cols>
    <col min="1" max="1" width="19.5703125" customWidth="1"/>
    <col min="2" max="2" width="6.5703125" customWidth="1"/>
    <col min="3" max="3" width="14.42578125" customWidth="1"/>
    <col min="4" max="4" width="2.7109375" customWidth="1"/>
    <col min="5" max="5" width="19.5703125" customWidth="1"/>
    <col min="6" max="6" width="12.85546875" style="610" customWidth="1"/>
    <col min="7" max="7" width="20.5703125" style="610" customWidth="1"/>
    <col min="8" max="8" width="8.7109375" style="610" customWidth="1"/>
    <col min="9" max="9" width="20.42578125" style="610" customWidth="1"/>
    <col min="10" max="23" width="9.140625" style="610"/>
  </cols>
  <sheetData>
    <row r="1" spans="1:13" ht="18" customHeight="1" x14ac:dyDescent="0.25">
      <c r="A1" s="805" t="s">
        <v>273</v>
      </c>
      <c r="B1" s="805"/>
      <c r="C1" s="805"/>
      <c r="D1" s="805"/>
      <c r="E1" s="805"/>
      <c r="F1" s="805"/>
      <c r="G1" s="805"/>
      <c r="H1" s="805"/>
      <c r="I1" s="805"/>
      <c r="J1" s="618"/>
      <c r="K1" s="618"/>
      <c r="L1" s="618"/>
      <c r="M1" s="618"/>
    </row>
    <row r="2" spans="1:13" ht="16.5" customHeight="1" x14ac:dyDescent="0.25">
      <c r="B2" s="137"/>
      <c r="C2" s="672" t="s">
        <v>782</v>
      </c>
      <c r="D2" s="137"/>
      <c r="I2" s="639">
        <f>'1 FO-Ingresos'!L2</f>
        <v>2022</v>
      </c>
      <c r="K2" s="619"/>
      <c r="L2" s="620"/>
    </row>
    <row r="3" spans="1:13" ht="9.9499999999999993" customHeight="1" x14ac:dyDescent="0.25">
      <c r="A3" s="610"/>
      <c r="B3" s="610"/>
      <c r="C3" s="610"/>
      <c r="D3" s="610"/>
      <c r="E3" s="619"/>
      <c r="F3" s="607"/>
      <c r="G3" s="619"/>
      <c r="H3" s="621" t="str">
        <f>'1 FO-Ingresos'!K4</f>
        <v/>
      </c>
      <c r="J3" s="622"/>
      <c r="K3" s="619"/>
    </row>
    <row r="4" spans="1:13" ht="25.5" customHeight="1" x14ac:dyDescent="0.25">
      <c r="A4" s="893" t="str">
        <f>'1 FO-Ingresos'!A5:H5</f>
        <v>Parroquia X</v>
      </c>
      <c r="B4" s="896"/>
      <c r="C4" s="896"/>
      <c r="D4" s="896"/>
      <c r="E4" s="896"/>
      <c r="F4" s="896"/>
      <c r="G4" s="896"/>
      <c r="H4" s="897"/>
      <c r="I4" s="623">
        <f>'1 FO-Ingresos'!K5</f>
        <v>999</v>
      </c>
    </row>
    <row r="5" spans="1:13" ht="11.25" customHeight="1" x14ac:dyDescent="0.25">
      <c r="A5" s="856" t="s">
        <v>106</v>
      </c>
      <c r="B5" s="937"/>
      <c r="C5" s="937"/>
      <c r="D5" s="937"/>
      <c r="E5" s="937"/>
      <c r="F5" s="937"/>
      <c r="G5" s="937"/>
      <c r="H5" s="857"/>
      <c r="I5" s="624" t="s">
        <v>78</v>
      </c>
    </row>
    <row r="6" spans="1:13" ht="57.75" customHeight="1" x14ac:dyDescent="0.25">
      <c r="A6" s="1223" t="s">
        <v>43</v>
      </c>
      <c r="B6" s="1223"/>
      <c r="C6" s="1223"/>
      <c r="D6" s="1223"/>
      <c r="E6" s="1223"/>
      <c r="F6" s="1223"/>
      <c r="G6" s="1223"/>
      <c r="H6" s="1223"/>
      <c r="I6" s="1223"/>
    </row>
    <row r="7" spans="1:13" ht="27" customHeight="1" x14ac:dyDescent="0.25">
      <c r="A7" s="823" t="s">
        <v>564</v>
      </c>
      <c r="B7" s="823"/>
      <c r="C7" s="823"/>
      <c r="D7" s="823"/>
      <c r="E7" s="610"/>
    </row>
    <row r="8" spans="1:13" ht="15" customHeight="1" x14ac:dyDescent="0.25">
      <c r="A8" s="607" t="s">
        <v>587</v>
      </c>
      <c r="B8" s="608"/>
      <c r="C8" s="608"/>
      <c r="D8" s="608"/>
      <c r="E8" s="609"/>
      <c r="G8" s="611">
        <f>'1 FO-Ingresos'!L32</f>
        <v>0</v>
      </c>
    </row>
    <row r="9" spans="1:13" ht="15" customHeight="1" x14ac:dyDescent="0.25">
      <c r="A9" s="607" t="s">
        <v>588</v>
      </c>
      <c r="B9" s="608"/>
      <c r="C9" s="608"/>
      <c r="D9" s="608"/>
      <c r="E9" s="609"/>
      <c r="G9" s="612">
        <f>'1 FO-Ingresos'!L33</f>
        <v>0</v>
      </c>
    </row>
    <row r="10" spans="1:13" ht="15" customHeight="1" x14ac:dyDescent="0.25">
      <c r="A10" s="607" t="s">
        <v>757</v>
      </c>
      <c r="B10" s="608"/>
      <c r="C10" s="608"/>
      <c r="D10" s="608"/>
      <c r="E10" s="609"/>
      <c r="G10" s="612">
        <f>'1 FO-Ingresos'!K34</f>
        <v>0</v>
      </c>
    </row>
    <row r="11" spans="1:13" ht="15" customHeight="1" x14ac:dyDescent="0.25">
      <c r="A11" s="607" t="s">
        <v>589</v>
      </c>
      <c r="B11" s="608"/>
      <c r="C11" s="608"/>
      <c r="D11" s="608"/>
      <c r="E11" s="609"/>
      <c r="G11" s="612">
        <f>'1 FO-Ingresos'!K35*-1</f>
        <v>0</v>
      </c>
    </row>
    <row r="12" spans="1:13" ht="15" customHeight="1" x14ac:dyDescent="0.25">
      <c r="A12" s="607" t="s">
        <v>590</v>
      </c>
      <c r="B12" s="608"/>
      <c r="C12" s="608"/>
      <c r="D12" s="608"/>
      <c r="E12" s="609"/>
      <c r="G12" s="612">
        <f>'1 FO-Ingresos'!K21*-1</f>
        <v>0</v>
      </c>
    </row>
    <row r="13" spans="1:13" ht="15" customHeight="1" x14ac:dyDescent="0.25">
      <c r="A13" s="607" t="s">
        <v>769</v>
      </c>
      <c r="B13" s="608"/>
      <c r="C13" s="608"/>
      <c r="D13" s="608"/>
      <c r="E13" s="609"/>
      <c r="G13" s="612">
        <f>'1 FO-Ingresos'!K30*-1</f>
        <v>0</v>
      </c>
    </row>
    <row r="14" spans="1:13" ht="15" customHeight="1" x14ac:dyDescent="0.25">
      <c r="A14" s="607" t="s">
        <v>770</v>
      </c>
      <c r="B14" s="608"/>
      <c r="C14" s="608"/>
      <c r="D14" s="608"/>
      <c r="E14" s="609"/>
      <c r="G14" s="693">
        <f>SUM(G8:G13)</f>
        <v>0</v>
      </c>
    </row>
    <row r="15" spans="1:13" ht="15" customHeight="1" x14ac:dyDescent="0.25">
      <c r="A15" s="608"/>
      <c r="B15" s="608"/>
      <c r="C15" s="608"/>
      <c r="D15" s="608"/>
      <c r="E15" s="609"/>
      <c r="F15" s="612"/>
    </row>
    <row r="16" spans="1:13" ht="15" customHeight="1" x14ac:dyDescent="0.25">
      <c r="A16" s="608"/>
      <c r="B16" s="608"/>
      <c r="C16" s="608"/>
      <c r="D16" s="608"/>
      <c r="E16" s="609"/>
      <c r="F16" s="612"/>
    </row>
    <row r="17" spans="1:9" ht="15" customHeight="1" x14ac:dyDescent="0.25">
      <c r="A17" s="608"/>
      <c r="B17" s="608"/>
      <c r="C17" s="608"/>
      <c r="D17" s="608"/>
      <c r="E17" s="609"/>
      <c r="F17" s="612"/>
    </row>
    <row r="18" spans="1:9" x14ac:dyDescent="0.25">
      <c r="A18" s="610"/>
      <c r="B18" s="610"/>
      <c r="C18" s="610"/>
      <c r="D18" s="610"/>
      <c r="E18" s="610"/>
    </row>
    <row r="19" spans="1:9" x14ac:dyDescent="0.25">
      <c r="A19" s="1226" t="s">
        <v>40</v>
      </c>
      <c r="B19" s="1227"/>
      <c r="C19" s="118" t="s">
        <v>74</v>
      </c>
      <c r="D19" s="118"/>
      <c r="E19" s="118" t="s">
        <v>756</v>
      </c>
    </row>
    <row r="20" spans="1:9" x14ac:dyDescent="0.25">
      <c r="A20" s="768" t="s">
        <v>41</v>
      </c>
      <c r="B20" s="769"/>
      <c r="C20" s="770">
        <f>+G14*0.1</f>
        <v>0</v>
      </c>
      <c r="D20" s="771"/>
      <c r="E20" s="772">
        <f>+C20/11</f>
        <v>0</v>
      </c>
    </row>
    <row r="21" spans="1:9" x14ac:dyDescent="0.25">
      <c r="A21" s="768" t="s">
        <v>876</v>
      </c>
      <c r="B21" s="769"/>
      <c r="C21" s="773">
        <f>+G14*0.02</f>
        <v>0</v>
      </c>
      <c r="D21" s="771"/>
      <c r="E21" s="772">
        <f>+C21/11</f>
        <v>0</v>
      </c>
    </row>
    <row r="22" spans="1:9" x14ac:dyDescent="0.25">
      <c r="A22" s="774" t="s">
        <v>42</v>
      </c>
      <c r="B22" s="775"/>
      <c r="C22" s="776">
        <f>SUM(C20:C21)</f>
        <v>0</v>
      </c>
      <c r="D22" s="777"/>
      <c r="E22" s="778">
        <f>SUM(E20:E21)</f>
        <v>0</v>
      </c>
      <c r="F22" s="1224"/>
      <c r="G22" s="1225"/>
      <c r="H22" s="546"/>
      <c r="I22" s="546"/>
    </row>
    <row r="23" spans="1:9" x14ac:dyDescent="0.25">
      <c r="C23" s="12"/>
      <c r="D23" s="12"/>
      <c r="E23" s="12"/>
    </row>
    <row r="24" spans="1:9" x14ac:dyDescent="0.25">
      <c r="C24" s="12"/>
      <c r="D24" s="12"/>
      <c r="E24" s="12"/>
    </row>
    <row r="25" spans="1:9" x14ac:dyDescent="0.25">
      <c r="A25" s="1228" t="s">
        <v>875</v>
      </c>
      <c r="B25" s="1229"/>
      <c r="C25" s="1229"/>
      <c r="D25" s="1229"/>
      <c r="E25" s="1230"/>
    </row>
    <row r="26" spans="1:9" x14ac:dyDescent="0.25">
      <c r="A26" s="613" t="s">
        <v>872</v>
      </c>
      <c r="B26" s="614"/>
      <c r="C26" s="615"/>
      <c r="D26" s="616"/>
      <c r="E26" s="779">
        <f>+C20*5%</f>
        <v>0</v>
      </c>
    </row>
    <row r="27" spans="1:9" x14ac:dyDescent="0.25">
      <c r="A27" s="613" t="s">
        <v>873</v>
      </c>
      <c r="B27" s="614"/>
      <c r="C27" s="617"/>
      <c r="D27" s="616"/>
      <c r="E27" s="780">
        <f>+C21*5%</f>
        <v>0</v>
      </c>
    </row>
    <row r="28" spans="1:9" x14ac:dyDescent="0.25">
      <c r="A28" s="1231" t="s">
        <v>874</v>
      </c>
      <c r="B28" s="1232"/>
      <c r="C28" s="1232"/>
      <c r="D28" s="1233"/>
      <c r="E28" s="781">
        <f>+E26+E27</f>
        <v>0</v>
      </c>
    </row>
    <row r="30" spans="1:9" ht="24.75" customHeight="1" x14ac:dyDescent="0.25"/>
    <row r="31" spans="1:9" x14ac:dyDescent="0.25">
      <c r="A31" s="724" t="s">
        <v>229</v>
      </c>
      <c r="B31" s="119"/>
    </row>
    <row r="32" spans="1:9" x14ac:dyDescent="0.2">
      <c r="A32" s="758" t="s">
        <v>230</v>
      </c>
      <c r="B32" s="1220" t="s">
        <v>235</v>
      </c>
      <c r="C32" s="1221"/>
      <c r="D32" s="1222"/>
      <c r="E32" s="753" t="s">
        <v>76</v>
      </c>
    </row>
    <row r="33" spans="1:5" x14ac:dyDescent="0.2">
      <c r="A33" s="759" t="s">
        <v>231</v>
      </c>
      <c r="B33" s="1243" t="s">
        <v>236</v>
      </c>
      <c r="C33" s="1244"/>
      <c r="D33" s="1245"/>
      <c r="E33" s="754" t="s">
        <v>239</v>
      </c>
    </row>
    <row r="34" spans="1:5" x14ac:dyDescent="0.3">
      <c r="A34" s="759"/>
      <c r="B34" s="1246" t="s">
        <v>241</v>
      </c>
      <c r="C34" s="1247"/>
      <c r="D34" s="1248"/>
      <c r="E34" s="755" t="s">
        <v>241</v>
      </c>
    </row>
    <row r="35" spans="1:5" x14ac:dyDescent="0.3">
      <c r="A35" s="760" t="s">
        <v>232</v>
      </c>
      <c r="B35" s="1249" t="s">
        <v>237</v>
      </c>
      <c r="C35" s="1250"/>
      <c r="D35" s="1251"/>
      <c r="E35" s="756" t="s">
        <v>238</v>
      </c>
    </row>
    <row r="36" spans="1:5" x14ac:dyDescent="0.2">
      <c r="A36" s="761"/>
      <c r="B36" s="1252" t="s">
        <v>77</v>
      </c>
      <c r="C36" s="1253"/>
      <c r="D36" s="1254"/>
      <c r="E36" s="765" t="s">
        <v>77</v>
      </c>
    </row>
    <row r="37" spans="1:5" x14ac:dyDescent="0.25">
      <c r="A37" s="762"/>
      <c r="B37" s="1234" t="s">
        <v>547</v>
      </c>
      <c r="C37" s="1235"/>
      <c r="D37" s="1236"/>
      <c r="E37" s="766" t="s">
        <v>233</v>
      </c>
    </row>
    <row r="38" spans="1:5" x14ac:dyDescent="0.25">
      <c r="A38" s="763"/>
      <c r="B38" s="1237" t="s">
        <v>548</v>
      </c>
      <c r="C38" s="1238"/>
      <c r="D38" s="1239"/>
      <c r="E38" s="767" t="s">
        <v>234</v>
      </c>
    </row>
    <row r="39" spans="1:5" x14ac:dyDescent="0.25">
      <c r="A39" s="764">
        <f>+G14/12</f>
        <v>0</v>
      </c>
      <c r="B39" s="1240">
        <f>+A39*50%</f>
        <v>0</v>
      </c>
      <c r="C39" s="1241"/>
      <c r="D39" s="1242"/>
      <c r="E39" s="757">
        <f>+A39*150%</f>
        <v>0</v>
      </c>
    </row>
    <row r="40" spans="1:5" x14ac:dyDescent="0.25">
      <c r="A40" s="610"/>
      <c r="B40" s="610"/>
      <c r="C40" s="610"/>
      <c r="D40" s="610"/>
      <c r="E40" s="610"/>
    </row>
    <row r="41" spans="1:5" x14ac:dyDescent="0.25">
      <c r="A41" s="610"/>
      <c r="B41" s="610"/>
      <c r="C41" s="610"/>
      <c r="D41" s="610"/>
      <c r="E41" s="610"/>
    </row>
    <row r="42" spans="1:5" x14ac:dyDescent="0.25">
      <c r="A42" s="610"/>
      <c r="B42" s="610"/>
      <c r="C42" s="610"/>
      <c r="D42" s="610"/>
      <c r="E42" s="610"/>
    </row>
    <row r="43" spans="1:5" x14ac:dyDescent="0.25">
      <c r="A43" s="610"/>
      <c r="B43" s="610"/>
      <c r="C43" s="610"/>
      <c r="D43" s="610"/>
      <c r="E43" s="610"/>
    </row>
    <row r="44" spans="1:5" x14ac:dyDescent="0.25">
      <c r="A44" s="610"/>
      <c r="B44" s="610"/>
      <c r="C44" s="610"/>
      <c r="D44" s="610"/>
      <c r="E44" s="610"/>
    </row>
    <row r="45" spans="1:5" x14ac:dyDescent="0.25">
      <c r="A45" s="610"/>
      <c r="B45" s="610"/>
      <c r="C45" s="610"/>
      <c r="D45" s="610"/>
      <c r="E45" s="610"/>
    </row>
    <row r="46" spans="1:5" x14ac:dyDescent="0.25">
      <c r="A46" s="610"/>
      <c r="B46" s="610"/>
      <c r="C46" s="610"/>
      <c r="D46" s="610"/>
      <c r="E46" s="610"/>
    </row>
    <row r="47" spans="1:5" x14ac:dyDescent="0.25">
      <c r="A47" s="610"/>
      <c r="B47" s="610"/>
      <c r="C47" s="610"/>
      <c r="D47" s="610"/>
      <c r="E47" s="610"/>
    </row>
    <row r="48" spans="1:5" x14ac:dyDescent="0.25">
      <c r="A48" s="610"/>
      <c r="B48" s="610"/>
      <c r="C48" s="610"/>
      <c r="D48" s="610"/>
      <c r="E48" s="610"/>
    </row>
    <row r="49" spans="1:5" x14ac:dyDescent="0.25">
      <c r="A49" s="610"/>
      <c r="B49" s="610"/>
      <c r="C49" s="610"/>
      <c r="D49" s="610"/>
      <c r="E49" s="610"/>
    </row>
    <row r="50" spans="1:5" x14ac:dyDescent="0.25">
      <c r="A50" s="610"/>
      <c r="B50" s="610"/>
      <c r="C50" s="610"/>
      <c r="D50" s="610"/>
      <c r="E50" s="610"/>
    </row>
    <row r="51" spans="1:5" x14ac:dyDescent="0.25">
      <c r="A51" s="610"/>
      <c r="B51" s="610"/>
      <c r="C51" s="610"/>
      <c r="D51" s="610"/>
      <c r="E51" s="610"/>
    </row>
    <row r="52" spans="1:5" x14ac:dyDescent="0.25">
      <c r="A52" s="610"/>
      <c r="B52" s="610"/>
      <c r="C52" s="610"/>
      <c r="D52" s="610"/>
      <c r="E52" s="610"/>
    </row>
    <row r="53" spans="1:5" x14ac:dyDescent="0.25">
      <c r="A53" s="610"/>
      <c r="B53" s="610"/>
      <c r="C53" s="610"/>
      <c r="D53" s="610"/>
      <c r="E53" s="610"/>
    </row>
    <row r="54" spans="1:5" x14ac:dyDescent="0.25">
      <c r="A54" s="610"/>
      <c r="B54" s="610"/>
      <c r="C54" s="610"/>
      <c r="D54" s="610"/>
      <c r="E54" s="610"/>
    </row>
    <row r="55" spans="1:5" x14ac:dyDescent="0.25">
      <c r="A55" s="610"/>
      <c r="B55" s="610"/>
      <c r="C55" s="610"/>
      <c r="D55" s="610"/>
      <c r="E55" s="610"/>
    </row>
    <row r="56" spans="1:5" x14ac:dyDescent="0.25">
      <c r="A56" s="610"/>
      <c r="B56" s="610"/>
      <c r="C56" s="610"/>
      <c r="D56" s="610"/>
      <c r="E56" s="610"/>
    </row>
    <row r="57" spans="1:5" x14ac:dyDescent="0.25">
      <c r="A57" s="610"/>
      <c r="B57" s="610"/>
      <c r="C57" s="610"/>
      <c r="D57" s="610"/>
      <c r="E57" s="610"/>
    </row>
    <row r="58" spans="1:5" x14ac:dyDescent="0.25">
      <c r="A58" s="610"/>
      <c r="B58" s="610"/>
      <c r="C58" s="610"/>
      <c r="D58" s="610"/>
      <c r="E58" s="610"/>
    </row>
    <row r="59" spans="1:5" x14ac:dyDescent="0.25">
      <c r="A59" s="610"/>
      <c r="B59" s="610"/>
      <c r="C59" s="610"/>
      <c r="D59" s="610"/>
      <c r="E59" s="610"/>
    </row>
    <row r="60" spans="1:5" x14ac:dyDescent="0.25">
      <c r="A60" s="610"/>
      <c r="B60" s="610"/>
      <c r="C60" s="610"/>
      <c r="D60" s="610"/>
      <c r="E60" s="610"/>
    </row>
    <row r="61" spans="1:5" x14ac:dyDescent="0.25">
      <c r="A61" s="610"/>
      <c r="B61" s="610"/>
      <c r="C61" s="610"/>
      <c r="D61" s="610"/>
      <c r="E61" s="610"/>
    </row>
    <row r="62" spans="1:5" x14ac:dyDescent="0.25">
      <c r="A62" s="610"/>
      <c r="B62" s="610"/>
      <c r="C62" s="610"/>
      <c r="D62" s="610"/>
      <c r="E62" s="610"/>
    </row>
    <row r="63" spans="1:5" x14ac:dyDescent="0.25">
      <c r="A63" s="610"/>
      <c r="B63" s="610"/>
      <c r="C63" s="610"/>
      <c r="D63" s="610"/>
      <c r="E63" s="610"/>
    </row>
    <row r="64" spans="1:5" x14ac:dyDescent="0.25">
      <c r="A64" s="610"/>
      <c r="B64" s="610"/>
      <c r="C64" s="610"/>
      <c r="D64" s="610"/>
      <c r="E64" s="610"/>
    </row>
    <row r="65" spans="1:5" x14ac:dyDescent="0.25">
      <c r="A65" s="610"/>
      <c r="B65" s="610"/>
      <c r="C65" s="610"/>
      <c r="D65" s="610"/>
      <c r="E65" s="610"/>
    </row>
    <row r="66" spans="1:5" x14ac:dyDescent="0.25">
      <c r="A66" s="610"/>
      <c r="B66" s="610"/>
      <c r="C66" s="610"/>
      <c r="D66" s="610"/>
      <c r="E66" s="610"/>
    </row>
    <row r="67" spans="1:5" x14ac:dyDescent="0.25">
      <c r="A67" s="610"/>
      <c r="B67" s="610"/>
      <c r="C67" s="610"/>
      <c r="D67" s="610"/>
      <c r="E67" s="610"/>
    </row>
    <row r="68" spans="1:5" x14ac:dyDescent="0.25">
      <c r="A68" s="610"/>
      <c r="B68" s="610"/>
      <c r="C68" s="610"/>
      <c r="D68" s="610"/>
      <c r="E68" s="610"/>
    </row>
    <row r="69" spans="1:5" x14ac:dyDescent="0.25">
      <c r="A69" s="610"/>
      <c r="B69" s="610"/>
      <c r="C69" s="610"/>
      <c r="D69" s="610"/>
      <c r="E69" s="610"/>
    </row>
    <row r="70" spans="1:5" x14ac:dyDescent="0.25">
      <c r="A70" s="610"/>
      <c r="B70" s="610"/>
      <c r="C70" s="610"/>
      <c r="D70" s="610"/>
      <c r="E70" s="610"/>
    </row>
    <row r="71" spans="1:5" x14ac:dyDescent="0.25">
      <c r="A71" s="610"/>
      <c r="B71" s="610"/>
      <c r="C71" s="610"/>
      <c r="D71" s="610"/>
      <c r="E71" s="610"/>
    </row>
    <row r="72" spans="1:5" x14ac:dyDescent="0.25">
      <c r="A72" s="610"/>
      <c r="B72" s="610"/>
      <c r="C72" s="610"/>
      <c r="D72" s="610"/>
      <c r="E72" s="610"/>
    </row>
    <row r="73" spans="1:5" x14ac:dyDescent="0.25">
      <c r="A73" s="610"/>
      <c r="B73" s="610"/>
      <c r="C73" s="610"/>
      <c r="D73" s="610"/>
      <c r="E73" s="610"/>
    </row>
    <row r="74" spans="1:5" x14ac:dyDescent="0.25">
      <c r="A74" s="610"/>
      <c r="B74" s="610"/>
      <c r="C74" s="610"/>
      <c r="D74" s="610"/>
      <c r="E74" s="610"/>
    </row>
    <row r="75" spans="1:5" x14ac:dyDescent="0.25">
      <c r="A75" s="610"/>
      <c r="B75" s="610"/>
      <c r="C75" s="610"/>
      <c r="D75" s="610"/>
      <c r="E75" s="610"/>
    </row>
    <row r="76" spans="1:5" x14ac:dyDescent="0.25">
      <c r="A76" s="610"/>
      <c r="B76" s="610"/>
      <c r="C76" s="610"/>
      <c r="D76" s="610"/>
      <c r="E76" s="610"/>
    </row>
    <row r="77" spans="1:5" x14ac:dyDescent="0.25">
      <c r="A77" s="610"/>
      <c r="B77" s="610"/>
      <c r="C77" s="610"/>
      <c r="D77" s="610"/>
      <c r="E77" s="610"/>
    </row>
    <row r="78" spans="1:5" x14ac:dyDescent="0.25">
      <c r="A78" s="610"/>
      <c r="B78" s="610"/>
      <c r="C78" s="610"/>
      <c r="D78" s="610"/>
      <c r="E78" s="610"/>
    </row>
    <row r="79" spans="1:5" x14ac:dyDescent="0.25">
      <c r="A79" s="610"/>
      <c r="B79" s="610"/>
      <c r="C79" s="610"/>
      <c r="D79" s="610"/>
      <c r="E79" s="610"/>
    </row>
    <row r="80" spans="1:5" x14ac:dyDescent="0.25">
      <c r="A80" s="610"/>
      <c r="B80" s="610"/>
      <c r="C80" s="610"/>
      <c r="D80" s="610"/>
      <c r="E80" s="610"/>
    </row>
    <row r="81" spans="1:5" x14ac:dyDescent="0.25">
      <c r="A81" s="610"/>
      <c r="B81" s="610"/>
      <c r="C81" s="610"/>
      <c r="D81" s="610"/>
      <c r="E81" s="610"/>
    </row>
    <row r="82" spans="1:5" x14ac:dyDescent="0.25">
      <c r="A82" s="610"/>
      <c r="B82" s="610"/>
      <c r="C82" s="610"/>
      <c r="D82" s="610"/>
      <c r="E82" s="610"/>
    </row>
    <row r="83" spans="1:5" x14ac:dyDescent="0.25">
      <c r="A83" s="610"/>
      <c r="B83" s="610"/>
      <c r="C83" s="610"/>
      <c r="D83" s="610"/>
      <c r="E83" s="610"/>
    </row>
    <row r="84" spans="1:5" x14ac:dyDescent="0.25">
      <c r="A84" s="610"/>
      <c r="B84" s="610"/>
      <c r="C84" s="610"/>
      <c r="D84" s="610"/>
      <c r="E84" s="610"/>
    </row>
    <row r="85" spans="1:5" x14ac:dyDescent="0.25">
      <c r="A85" s="610"/>
      <c r="B85" s="610"/>
      <c r="C85" s="610"/>
      <c r="D85" s="610"/>
      <c r="E85" s="610"/>
    </row>
    <row r="86" spans="1:5" x14ac:dyDescent="0.25">
      <c r="A86" s="610"/>
      <c r="B86" s="610"/>
      <c r="C86" s="610"/>
      <c r="D86" s="610"/>
      <c r="E86" s="610"/>
    </row>
    <row r="87" spans="1:5" x14ac:dyDescent="0.25">
      <c r="A87" s="610"/>
      <c r="B87" s="610"/>
      <c r="C87" s="610"/>
      <c r="D87" s="610"/>
      <c r="E87" s="610"/>
    </row>
    <row r="88" spans="1:5" x14ac:dyDescent="0.25">
      <c r="A88" s="610"/>
      <c r="B88" s="610"/>
      <c r="C88" s="610"/>
      <c r="D88" s="610"/>
      <c r="E88" s="610"/>
    </row>
    <row r="89" spans="1:5" x14ac:dyDescent="0.25">
      <c r="A89" s="610"/>
      <c r="B89" s="610"/>
      <c r="C89" s="610"/>
      <c r="D89" s="610"/>
      <c r="E89" s="610"/>
    </row>
  </sheetData>
  <sheetProtection algorithmName="SHA-512" hashValue="rE79Awph2XKOG95DYU3kA+2YeUL8Ir+8JkL700szGmHON6aSNN7hq9k68ldRHi8Nr7jMxAK3J/vZYwKrpgcD5Q==" saltValue="q0UCKeVxWTjZeiRT0uYUGw==" spinCount="100000" sheet="1" selectLockedCells="1"/>
  <mergeCells count="17">
    <mergeCell ref="B37:D37"/>
    <mergeCell ref="B38:D38"/>
    <mergeCell ref="B39:D39"/>
    <mergeCell ref="B33:D33"/>
    <mergeCell ref="B34:D34"/>
    <mergeCell ref="B35:D35"/>
    <mergeCell ref="B36:D36"/>
    <mergeCell ref="A1:I1"/>
    <mergeCell ref="A7:D7"/>
    <mergeCell ref="B32:D32"/>
    <mergeCell ref="A6:I6"/>
    <mergeCell ref="A4:H4"/>
    <mergeCell ref="A5:H5"/>
    <mergeCell ref="F22:G22"/>
    <mergeCell ref="A19:B19"/>
    <mergeCell ref="A25:E25"/>
    <mergeCell ref="A28:D28"/>
  </mergeCells>
  <phoneticPr fontId="0" type="noConversion"/>
  <printOptions horizontalCentered="1"/>
  <pageMargins left="0.6" right="0.4" top="0.8" bottom="0.8" header="0.5" footer="0.5"/>
  <pageSetup scale="76" orientation="portrait" horizontalDpi="4294967294" r:id="rId1"/>
  <headerFooter alignWithMargins="0">
    <oddFooter>&amp;LFormulario VAE-009-A  Rev. 2010-08&amp;C&amp;D, &amp;T&amp;R17 de 21</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O127"/>
  <sheetViews>
    <sheetView showGridLines="0" topLeftCell="A16" zoomScale="150" zoomScaleNormal="150" workbookViewId="0">
      <selection activeCell="J42" sqref="J42"/>
    </sheetView>
  </sheetViews>
  <sheetFormatPr defaultRowHeight="15" x14ac:dyDescent="0.25"/>
  <cols>
    <col min="1" max="1" width="2.42578125" customWidth="1"/>
    <col min="2" max="2" width="3.140625" style="74" customWidth="1"/>
    <col min="3" max="3" width="2.7109375" customWidth="1"/>
    <col min="4" max="4" width="8.5703125" customWidth="1"/>
    <col min="5" max="5" width="2.7109375" customWidth="1"/>
    <col min="6" max="6" width="14.42578125" customWidth="1"/>
    <col min="7" max="7" width="2.7109375" customWidth="1"/>
    <col min="8" max="8" width="18.42578125" customWidth="1"/>
    <col min="9" max="9" width="13.28515625" style="74" customWidth="1"/>
    <col min="10" max="10" width="13.28515625" style="341" customWidth="1"/>
    <col min="11" max="11" width="1.7109375" customWidth="1"/>
    <col min="12" max="12" width="14" customWidth="1"/>
    <col min="13" max="13" width="1.7109375" customWidth="1"/>
    <col min="14" max="14" width="14" customWidth="1"/>
    <col min="15" max="15" width="0.85546875" customWidth="1"/>
  </cols>
  <sheetData>
    <row r="1" spans="1:15" x14ac:dyDescent="0.25">
      <c r="A1" s="805" t="s">
        <v>273</v>
      </c>
      <c r="B1" s="805"/>
      <c r="C1" s="805"/>
      <c r="D1" s="805"/>
      <c r="E1" s="805"/>
      <c r="F1" s="805"/>
      <c r="G1" s="805"/>
      <c r="H1" s="805"/>
      <c r="I1" s="805"/>
      <c r="J1" s="805"/>
      <c r="K1" s="805"/>
      <c r="L1" s="805"/>
      <c r="M1" s="805"/>
      <c r="N1" s="805"/>
      <c r="O1" s="805"/>
    </row>
    <row r="2" spans="1:15" ht="15.75" x14ac:dyDescent="0.25">
      <c r="B2" s="340"/>
      <c r="C2" s="74"/>
      <c r="D2" s="74"/>
      <c r="E2" s="137"/>
      <c r="F2" s="593" t="s">
        <v>691</v>
      </c>
      <c r="G2" s="593"/>
      <c r="H2" s="593"/>
      <c r="I2" s="593"/>
      <c r="J2" s="593"/>
      <c r="K2" s="593"/>
      <c r="L2" s="593"/>
      <c r="M2" s="16"/>
      <c r="N2" s="431">
        <f>+'1 FO-Ingresos'!L2</f>
        <v>2022</v>
      </c>
      <c r="O2" s="74"/>
    </row>
    <row r="3" spans="1:15" x14ac:dyDescent="0.25">
      <c r="A3" s="814" t="s">
        <v>844</v>
      </c>
      <c r="B3" s="817"/>
      <c r="C3" s="817"/>
      <c r="D3" s="817"/>
      <c r="E3" s="817"/>
      <c r="F3" s="817"/>
      <c r="G3" s="817"/>
      <c r="H3" s="817"/>
      <c r="I3" s="817"/>
      <c r="J3" s="817"/>
      <c r="K3" s="817"/>
      <c r="L3" s="817"/>
      <c r="M3" s="817"/>
      <c r="N3" s="817"/>
    </row>
    <row r="4" spans="1:15" x14ac:dyDescent="0.25">
      <c r="B4" s="340"/>
      <c r="C4" s="31"/>
      <c r="L4" s="690" t="str">
        <f>'1 FO-Ingresos'!K4</f>
        <v/>
      </c>
      <c r="M4" s="177"/>
      <c r="N4" s="440" t="s">
        <v>451</v>
      </c>
    </row>
    <row r="5" spans="1:15" ht="24" customHeight="1" x14ac:dyDescent="0.25">
      <c r="A5" s="839" t="str">
        <f>+'1 FO-Ingresos'!A5:J5</f>
        <v>Parroquia X</v>
      </c>
      <c r="B5" s="819"/>
      <c r="C5" s="819"/>
      <c r="D5" s="819"/>
      <c r="E5" s="819"/>
      <c r="F5" s="819"/>
      <c r="G5" s="819"/>
      <c r="H5" s="819"/>
      <c r="I5" s="819"/>
      <c r="J5" s="819"/>
      <c r="K5" s="854"/>
      <c r="L5" s="821">
        <f>'1 FO-Ingresos'!K5</f>
        <v>999</v>
      </c>
      <c r="M5" s="821"/>
      <c r="N5" s="821"/>
      <c r="O5" s="822"/>
    </row>
    <row r="6" spans="1:15" ht="11.25" customHeight="1" x14ac:dyDescent="0.25">
      <c r="A6" s="792" t="s">
        <v>106</v>
      </c>
      <c r="B6" s="793"/>
      <c r="C6" s="793"/>
      <c r="D6" s="793"/>
      <c r="E6" s="793"/>
      <c r="F6" s="793"/>
      <c r="G6" s="793"/>
      <c r="H6" s="793"/>
      <c r="I6" s="793"/>
      <c r="J6" s="793"/>
      <c r="K6" s="794"/>
      <c r="L6" s="786" t="s">
        <v>78</v>
      </c>
      <c r="M6" s="787"/>
      <c r="N6" s="787"/>
      <c r="O6" s="446"/>
    </row>
    <row r="7" spans="1:15" ht="24" customHeight="1" x14ac:dyDescent="0.25">
      <c r="A7" s="815" t="s">
        <v>464</v>
      </c>
      <c r="B7" s="815"/>
      <c r="C7" s="815"/>
      <c r="D7" s="815"/>
      <c r="E7" s="815"/>
      <c r="F7" s="815"/>
      <c r="G7" s="815"/>
      <c r="H7" s="815"/>
      <c r="I7" s="815"/>
      <c r="J7" s="815"/>
      <c r="K7" s="815"/>
      <c r="L7" s="815"/>
      <c r="M7" s="815"/>
      <c r="N7" s="815"/>
      <c r="O7" s="815"/>
    </row>
    <row r="8" spans="1:15" ht="30" customHeight="1" x14ac:dyDescent="0.25">
      <c r="A8" s="336"/>
      <c r="B8" s="337"/>
      <c r="C8" s="337"/>
      <c r="D8" s="337"/>
      <c r="E8" s="337"/>
      <c r="F8" s="337"/>
      <c r="G8" s="337"/>
      <c r="H8" s="337"/>
      <c r="I8" s="339" t="s">
        <v>452</v>
      </c>
      <c r="J8" s="348" t="s">
        <v>323</v>
      </c>
      <c r="K8" s="339"/>
      <c r="L8" s="339" t="s">
        <v>324</v>
      </c>
      <c r="M8" s="339"/>
      <c r="N8" s="339" t="s">
        <v>376</v>
      </c>
      <c r="O8" s="338"/>
    </row>
    <row r="9" spans="1:15" ht="15" customHeight="1" x14ac:dyDescent="0.25">
      <c r="A9" s="336"/>
      <c r="B9" s="337"/>
      <c r="C9" s="337"/>
      <c r="D9" s="337"/>
      <c r="E9" s="337"/>
      <c r="F9" s="337"/>
      <c r="G9" s="337"/>
      <c r="H9" s="337"/>
      <c r="I9" s="339"/>
      <c r="J9" s="443" t="s">
        <v>93</v>
      </c>
      <c r="K9" s="444"/>
      <c r="L9" s="444" t="s">
        <v>94</v>
      </c>
      <c r="M9" s="444"/>
      <c r="N9" s="444" t="s">
        <v>453</v>
      </c>
      <c r="O9" s="338"/>
    </row>
    <row r="10" spans="1:15" ht="15" customHeight="1" x14ac:dyDescent="0.25">
      <c r="A10" s="1255" t="s">
        <v>120</v>
      </c>
      <c r="B10" s="361">
        <v>1</v>
      </c>
      <c r="C10" s="362" t="s">
        <v>322</v>
      </c>
      <c r="D10" s="363"/>
      <c r="E10" s="363"/>
      <c r="F10" s="363"/>
      <c r="G10" s="363"/>
      <c r="H10" s="363"/>
      <c r="I10" s="364"/>
      <c r="J10" s="349"/>
      <c r="K10" s="41"/>
      <c r="L10" s="104"/>
      <c r="O10" s="373"/>
    </row>
    <row r="11" spans="1:15" x14ac:dyDescent="0.25">
      <c r="A11" s="1256"/>
      <c r="B11" s="365"/>
      <c r="C11" s="79" t="s">
        <v>122</v>
      </c>
      <c r="D11" s="816" t="s">
        <v>325</v>
      </c>
      <c r="E11" s="816"/>
      <c r="F11" s="816"/>
      <c r="G11" s="816"/>
      <c r="H11" s="816"/>
      <c r="I11" s="366">
        <v>11000</v>
      </c>
      <c r="J11" s="351"/>
      <c r="K11" s="352"/>
      <c r="L11" s="350"/>
      <c r="M11" s="390"/>
      <c r="N11" s="393">
        <f>J11-L11</f>
        <v>0</v>
      </c>
      <c r="O11" s="372"/>
    </row>
    <row r="12" spans="1:15" x14ac:dyDescent="0.25">
      <c r="A12" s="1256"/>
      <c r="B12" s="365"/>
      <c r="C12" s="79" t="s">
        <v>123</v>
      </c>
      <c r="D12" s="816" t="s">
        <v>326</v>
      </c>
      <c r="E12" s="816"/>
      <c r="F12" s="816"/>
      <c r="G12" s="816"/>
      <c r="H12" s="816"/>
      <c r="I12" s="366">
        <v>11400</v>
      </c>
      <c r="J12" s="353"/>
      <c r="K12" s="352"/>
      <c r="L12" s="353"/>
      <c r="M12" s="391"/>
      <c r="N12" s="393">
        <f>J12-L12</f>
        <v>0</v>
      </c>
      <c r="O12" s="19"/>
    </row>
    <row r="13" spans="1:15" x14ac:dyDescent="0.25">
      <c r="A13" s="1256"/>
      <c r="B13" s="365"/>
      <c r="C13" s="79" t="s">
        <v>124</v>
      </c>
      <c r="D13" s="816" t="s">
        <v>327</v>
      </c>
      <c r="E13" s="816"/>
      <c r="F13" s="816"/>
      <c r="G13" s="816"/>
      <c r="H13" s="816"/>
      <c r="I13" s="366">
        <v>12000</v>
      </c>
      <c r="J13" s="353"/>
      <c r="K13" s="352"/>
      <c r="L13" s="353"/>
      <c r="M13" s="390"/>
      <c r="N13" s="393">
        <f>J13-L13</f>
        <v>0</v>
      </c>
      <c r="O13" s="372"/>
    </row>
    <row r="14" spans="1:15" ht="6.75" customHeight="1" x14ac:dyDescent="0.25">
      <c r="A14" s="1256"/>
      <c r="B14" s="368"/>
      <c r="J14" s="352"/>
      <c r="K14" s="352"/>
      <c r="L14" s="352"/>
      <c r="M14" s="352"/>
      <c r="N14" s="352"/>
      <c r="O14" s="19"/>
    </row>
    <row r="15" spans="1:15" ht="24" x14ac:dyDescent="0.25">
      <c r="A15" s="1256"/>
      <c r="B15" s="367"/>
      <c r="C15" s="357" t="s">
        <v>125</v>
      </c>
      <c r="D15" s="357" t="s">
        <v>455</v>
      </c>
      <c r="E15" s="357"/>
      <c r="F15" s="357"/>
      <c r="G15" s="357"/>
      <c r="H15" s="357"/>
      <c r="I15" s="445" t="s">
        <v>459</v>
      </c>
      <c r="J15" s="393">
        <f>SUM(J11:J13)</f>
        <v>0</v>
      </c>
      <c r="K15" s="390"/>
      <c r="L15" s="393">
        <f>SUM(L11:L13)</f>
        <v>0</v>
      </c>
      <c r="M15" s="390"/>
      <c r="N15" s="393">
        <f>SUM(N11:N13)</f>
        <v>0</v>
      </c>
      <c r="O15" s="372"/>
    </row>
    <row r="16" spans="1:15" ht="21.75" customHeight="1" x14ac:dyDescent="0.25">
      <c r="A16" s="1255" t="s">
        <v>121</v>
      </c>
      <c r="B16" s="396">
        <v>2</v>
      </c>
      <c r="C16" s="397" t="s">
        <v>328</v>
      </c>
      <c r="D16" s="79"/>
      <c r="E16" s="79"/>
      <c r="F16" s="79"/>
      <c r="G16" s="79"/>
      <c r="H16" s="79"/>
      <c r="I16" s="371"/>
      <c r="J16" s="354"/>
      <c r="K16" s="352"/>
      <c r="L16" s="354"/>
      <c r="M16" s="352"/>
      <c r="N16" s="352"/>
      <c r="O16" s="19"/>
    </row>
    <row r="17" spans="1:15" x14ac:dyDescent="0.25">
      <c r="A17" s="1255"/>
      <c r="B17" s="365"/>
      <c r="C17" s="79" t="s">
        <v>122</v>
      </c>
      <c r="D17" s="816" t="s">
        <v>329</v>
      </c>
      <c r="E17" s="816"/>
      <c r="F17" s="816"/>
      <c r="G17" s="816"/>
      <c r="H17" s="816"/>
      <c r="I17" s="366">
        <v>11200</v>
      </c>
      <c r="J17" s="353"/>
      <c r="K17" s="352"/>
      <c r="L17" s="353"/>
      <c r="M17" s="390"/>
      <c r="N17" s="393">
        <f>J17-L17</f>
        <v>0</v>
      </c>
      <c r="O17" s="372"/>
    </row>
    <row r="18" spans="1:15" x14ac:dyDescent="0.25">
      <c r="A18" s="1255"/>
      <c r="B18" s="365"/>
      <c r="C18" s="79" t="s">
        <v>123</v>
      </c>
      <c r="D18" s="816" t="s">
        <v>330</v>
      </c>
      <c r="E18" s="816"/>
      <c r="F18" s="816"/>
      <c r="G18" s="816"/>
      <c r="H18" s="816"/>
      <c r="I18" s="366">
        <v>11600</v>
      </c>
      <c r="J18" s="353"/>
      <c r="K18" s="352"/>
      <c r="L18" s="353"/>
      <c r="M18" s="391"/>
      <c r="N18" s="393">
        <f>J18-L18</f>
        <v>0</v>
      </c>
      <c r="O18" s="19"/>
    </row>
    <row r="19" spans="1:15" x14ac:dyDescent="0.25">
      <c r="A19" s="1255"/>
      <c r="B19" s="365"/>
      <c r="C19" s="79" t="s">
        <v>124</v>
      </c>
      <c r="D19" s="816" t="s">
        <v>331</v>
      </c>
      <c r="E19" s="816"/>
      <c r="F19" s="816"/>
      <c r="G19" s="816"/>
      <c r="H19" s="816"/>
      <c r="I19" s="366">
        <v>12300</v>
      </c>
      <c r="J19" s="353"/>
      <c r="K19" s="352"/>
      <c r="L19" s="353"/>
      <c r="M19" s="391"/>
      <c r="N19" s="393">
        <f>J19-L19</f>
        <v>0</v>
      </c>
      <c r="O19" s="19"/>
    </row>
    <row r="20" spans="1:15" x14ac:dyDescent="0.25">
      <c r="A20" s="1255"/>
      <c r="B20" s="365"/>
      <c r="C20" s="79" t="s">
        <v>125</v>
      </c>
      <c r="D20" s="816" t="s">
        <v>332</v>
      </c>
      <c r="E20" s="816"/>
      <c r="F20" s="816"/>
      <c r="G20" s="816"/>
      <c r="H20" s="816"/>
      <c r="I20" s="366">
        <v>68300</v>
      </c>
      <c r="J20" s="355"/>
      <c r="K20" s="352"/>
      <c r="L20" s="393">
        <f>'3 FO-Erogaciones'!G64</f>
        <v>0</v>
      </c>
      <c r="M20" s="390"/>
      <c r="N20" s="393">
        <f>J20-L20</f>
        <v>0</v>
      </c>
      <c r="O20" s="372"/>
    </row>
    <row r="21" spans="1:15" ht="6.75" customHeight="1" x14ac:dyDescent="0.25">
      <c r="A21" s="1255"/>
      <c r="B21" s="370"/>
      <c r="C21" s="94"/>
      <c r="D21" s="94"/>
      <c r="E21" s="94"/>
      <c r="F21" s="94"/>
      <c r="G21" s="94"/>
      <c r="H21" s="94"/>
      <c r="I21" s="395"/>
      <c r="J21" s="352"/>
      <c r="K21" s="352"/>
      <c r="L21" s="352"/>
      <c r="M21" s="352"/>
      <c r="N21" s="352"/>
      <c r="O21" s="19"/>
    </row>
    <row r="22" spans="1:15" ht="24" x14ac:dyDescent="0.25">
      <c r="A22" s="1255"/>
      <c r="B22" s="367"/>
      <c r="C22" s="357" t="s">
        <v>126</v>
      </c>
      <c r="D22" s="357" t="s">
        <v>456</v>
      </c>
      <c r="E22" s="357"/>
      <c r="F22" s="357"/>
      <c r="G22" s="357"/>
      <c r="H22" s="357"/>
      <c r="I22" s="445" t="s">
        <v>458</v>
      </c>
      <c r="J22" s="393">
        <f>SUM(J17:J20)</f>
        <v>0</v>
      </c>
      <c r="K22" s="390"/>
      <c r="L22" s="393">
        <f>SUM(L17:L20)</f>
        <v>0</v>
      </c>
      <c r="M22" s="390"/>
      <c r="N22" s="393">
        <f>SUM(N17:N20)</f>
        <v>0</v>
      </c>
      <c r="O22" s="19"/>
    </row>
    <row r="23" spans="1:15" ht="6.75" customHeight="1" x14ac:dyDescent="0.25">
      <c r="A23" s="1255"/>
      <c r="B23" s="370"/>
      <c r="C23" s="94"/>
      <c r="J23" s="352"/>
      <c r="K23" s="352"/>
      <c r="L23" s="1257"/>
      <c r="M23" s="352"/>
      <c r="N23" s="352"/>
      <c r="O23" s="19"/>
    </row>
    <row r="24" spans="1:15" s="11" customFormat="1" ht="15.75" thickBot="1" x14ac:dyDescent="0.3">
      <c r="A24" s="1255"/>
      <c r="B24" s="398"/>
      <c r="C24" s="399" t="s">
        <v>127</v>
      </c>
      <c r="D24" s="399" t="s">
        <v>468</v>
      </c>
      <c r="E24" s="399"/>
      <c r="F24" s="399"/>
      <c r="G24" s="399"/>
      <c r="H24" s="399"/>
      <c r="I24" s="405"/>
      <c r="J24" s="441"/>
      <c r="K24" s="441"/>
      <c r="L24" s="1258"/>
      <c r="M24" s="442"/>
      <c r="N24" s="404">
        <f>N15+N22</f>
        <v>0</v>
      </c>
      <c r="O24" s="400"/>
    </row>
    <row r="25" spans="1:15" s="11" customFormat="1" ht="21.75" customHeight="1" thickTop="1" x14ac:dyDescent="0.25">
      <c r="A25" s="824" t="s">
        <v>155</v>
      </c>
      <c r="B25" s="398">
        <v>3</v>
      </c>
      <c r="C25" s="399" t="s">
        <v>333</v>
      </c>
      <c r="D25" s="399"/>
      <c r="E25" s="399"/>
      <c r="F25" s="399"/>
      <c r="G25" s="399"/>
      <c r="H25" s="399"/>
      <c r="I25" s="405"/>
      <c r="J25" s="402"/>
      <c r="K25" s="407"/>
      <c r="L25" s="402"/>
      <c r="M25" s="402"/>
      <c r="N25" s="402"/>
      <c r="O25" s="38"/>
    </row>
    <row r="26" spans="1:15" x14ac:dyDescent="0.25">
      <c r="A26" s="1259"/>
      <c r="B26" s="365"/>
      <c r="C26" s="79" t="s">
        <v>122</v>
      </c>
      <c r="D26" s="816" t="s">
        <v>334</v>
      </c>
      <c r="E26" s="816"/>
      <c r="F26" s="816"/>
      <c r="G26" s="816"/>
      <c r="H26" s="816"/>
      <c r="I26" s="366">
        <v>12600</v>
      </c>
      <c r="J26" s="353"/>
      <c r="K26" s="352"/>
      <c r="L26" s="353"/>
      <c r="M26" s="390"/>
      <c r="N26" s="393">
        <f t="shared" ref="N26:N31" si="0">J26-L26</f>
        <v>0</v>
      </c>
      <c r="O26" s="372"/>
    </row>
    <row r="27" spans="1:15" x14ac:dyDescent="0.25">
      <c r="A27" s="1259"/>
      <c r="B27" s="365"/>
      <c r="C27" s="79" t="s">
        <v>123</v>
      </c>
      <c r="D27" s="816" t="s">
        <v>383</v>
      </c>
      <c r="E27" s="816"/>
      <c r="F27" s="816"/>
      <c r="G27" s="816"/>
      <c r="H27" s="816"/>
      <c r="I27" s="366">
        <v>13000</v>
      </c>
      <c r="J27" s="353"/>
      <c r="K27" s="352"/>
      <c r="L27" s="353"/>
      <c r="M27" s="390"/>
      <c r="N27" s="393">
        <f t="shared" si="0"/>
        <v>0</v>
      </c>
      <c r="O27" s="372"/>
    </row>
    <row r="28" spans="1:15" x14ac:dyDescent="0.25">
      <c r="A28" s="1259"/>
      <c r="B28" s="365"/>
      <c r="C28" s="79" t="s">
        <v>124</v>
      </c>
      <c r="D28" s="816" t="s">
        <v>384</v>
      </c>
      <c r="E28" s="816"/>
      <c r="F28" s="816"/>
      <c r="G28" s="816"/>
      <c r="H28" s="816"/>
      <c r="I28" s="366">
        <v>14000</v>
      </c>
      <c r="J28" s="353"/>
      <c r="K28" s="352"/>
      <c r="L28" s="353"/>
      <c r="M28" s="390"/>
      <c r="N28" s="393">
        <f t="shared" si="0"/>
        <v>0</v>
      </c>
      <c r="O28" s="372"/>
    </row>
    <row r="29" spans="1:15" x14ac:dyDescent="0.25">
      <c r="A29" s="1259"/>
      <c r="B29" s="365"/>
      <c r="C29" s="79" t="s">
        <v>125</v>
      </c>
      <c r="D29" s="816" t="s">
        <v>434</v>
      </c>
      <c r="E29" s="816"/>
      <c r="F29" s="816"/>
      <c r="G29" s="816"/>
      <c r="H29" s="816"/>
      <c r="I29" s="366">
        <v>14100</v>
      </c>
      <c r="J29" s="353"/>
      <c r="K29" s="352"/>
      <c r="L29" s="353"/>
      <c r="M29" s="390"/>
      <c r="N29" s="393">
        <f t="shared" si="0"/>
        <v>0</v>
      </c>
      <c r="O29" s="372"/>
    </row>
    <row r="30" spans="1:15" x14ac:dyDescent="0.25">
      <c r="A30" s="1259"/>
      <c r="B30" s="365"/>
      <c r="C30" s="79" t="s">
        <v>126</v>
      </c>
      <c r="D30" s="816" t="s">
        <v>385</v>
      </c>
      <c r="E30" s="816"/>
      <c r="F30" s="816"/>
      <c r="G30" s="816"/>
      <c r="H30" s="816"/>
      <c r="I30" s="366">
        <v>14900</v>
      </c>
      <c r="J30" s="353"/>
      <c r="K30" s="352"/>
      <c r="L30" s="353"/>
      <c r="M30" s="390"/>
      <c r="N30" s="393">
        <f t="shared" si="0"/>
        <v>0</v>
      </c>
      <c r="O30" s="372"/>
    </row>
    <row r="31" spans="1:15" x14ac:dyDescent="0.25">
      <c r="A31" s="1259"/>
      <c r="B31" s="365"/>
      <c r="C31" s="79" t="s">
        <v>127</v>
      </c>
      <c r="D31" s="816" t="s">
        <v>335</v>
      </c>
      <c r="E31" s="816"/>
      <c r="F31" s="816"/>
      <c r="G31" s="816"/>
      <c r="H31" s="816"/>
      <c r="I31" s="366">
        <v>14910</v>
      </c>
      <c r="J31" s="353"/>
      <c r="K31" s="352"/>
      <c r="L31" s="353"/>
      <c r="M31" s="390"/>
      <c r="N31" s="393">
        <f t="shared" si="0"/>
        <v>0</v>
      </c>
      <c r="O31" s="372"/>
    </row>
    <row r="32" spans="1:15" ht="6.75" customHeight="1" x14ac:dyDescent="0.25">
      <c r="A32" s="1259"/>
      <c r="B32" s="368"/>
      <c r="J32" s="352"/>
      <c r="K32" s="352"/>
      <c r="L32" s="352"/>
      <c r="M32" s="352"/>
      <c r="N32" s="352"/>
      <c r="O32" s="19"/>
    </row>
    <row r="33" spans="1:15" ht="24.75" thickBot="1" x14ac:dyDescent="0.3">
      <c r="A33" s="1260"/>
      <c r="B33" s="367"/>
      <c r="C33" s="357" t="s">
        <v>128</v>
      </c>
      <c r="D33" s="357" t="s">
        <v>457</v>
      </c>
      <c r="E33" s="357"/>
      <c r="F33" s="357"/>
      <c r="G33" s="357"/>
      <c r="H33" s="357"/>
      <c r="I33" s="606" t="s">
        <v>600</v>
      </c>
      <c r="J33" s="393">
        <f>SUM(J26:J32)</f>
        <v>0</v>
      </c>
      <c r="K33" s="390"/>
      <c r="L33" s="393">
        <f>SUM(L26:L32)</f>
        <v>0</v>
      </c>
      <c r="M33" s="390"/>
      <c r="N33" s="406">
        <f>SUM(N26:N32)</f>
        <v>0</v>
      </c>
      <c r="O33" s="372"/>
    </row>
    <row r="34" spans="1:15" s="11" customFormat="1" ht="21.75" customHeight="1" thickTop="1" x14ac:dyDescent="0.25">
      <c r="A34" s="1255" t="s">
        <v>166</v>
      </c>
      <c r="B34" s="401">
        <v>4</v>
      </c>
      <c r="C34" s="397" t="s">
        <v>336</v>
      </c>
      <c r="D34" s="397"/>
      <c r="E34" s="397"/>
      <c r="F34" s="397"/>
      <c r="G34" s="397"/>
      <c r="H34" s="397"/>
      <c r="I34" s="401"/>
      <c r="J34" s="408"/>
      <c r="K34" s="402"/>
      <c r="L34" s="408"/>
      <c r="M34" s="402"/>
      <c r="N34" s="402"/>
      <c r="O34" s="38"/>
    </row>
    <row r="35" spans="1:15" x14ac:dyDescent="0.25">
      <c r="A35" s="1255"/>
      <c r="B35" s="371"/>
      <c r="C35" s="79" t="s">
        <v>122</v>
      </c>
      <c r="D35" s="816" t="s">
        <v>338</v>
      </c>
      <c r="E35" s="816"/>
      <c r="F35" s="816"/>
      <c r="G35" s="816"/>
      <c r="H35" s="816"/>
      <c r="I35" s="366">
        <v>15100</v>
      </c>
      <c r="J35" s="353"/>
      <c r="K35" s="352"/>
      <c r="L35" s="353"/>
      <c r="M35" s="390"/>
      <c r="N35" s="393">
        <f t="shared" ref="N35:N42" si="1">J35-L35</f>
        <v>0</v>
      </c>
      <c r="O35" s="372"/>
    </row>
    <row r="36" spans="1:15" x14ac:dyDescent="0.25">
      <c r="A36" s="1255"/>
      <c r="B36" s="371"/>
      <c r="C36" s="79" t="s">
        <v>123</v>
      </c>
      <c r="D36" s="816" t="s">
        <v>339</v>
      </c>
      <c r="E36" s="816"/>
      <c r="F36" s="816"/>
      <c r="G36" s="816"/>
      <c r="H36" s="816"/>
      <c r="I36" s="366">
        <v>16000</v>
      </c>
      <c r="J36" s="353"/>
      <c r="K36" s="352"/>
      <c r="L36" s="353"/>
      <c r="M36" s="391"/>
      <c r="N36" s="393">
        <f t="shared" si="1"/>
        <v>0</v>
      </c>
      <c r="O36" s="19"/>
    </row>
    <row r="37" spans="1:15" x14ac:dyDescent="0.25">
      <c r="A37" s="1255"/>
      <c r="B37" s="371"/>
      <c r="C37" s="79" t="s">
        <v>124</v>
      </c>
      <c r="D37" s="816" t="s">
        <v>340</v>
      </c>
      <c r="E37" s="816"/>
      <c r="F37" s="816"/>
      <c r="G37" s="816"/>
      <c r="H37" s="816"/>
      <c r="I37" s="366">
        <v>16200</v>
      </c>
      <c r="J37" s="353"/>
      <c r="K37" s="352"/>
      <c r="L37" s="353"/>
      <c r="M37" s="391"/>
      <c r="N37" s="393">
        <f t="shared" si="1"/>
        <v>0</v>
      </c>
      <c r="O37" s="19"/>
    </row>
    <row r="38" spans="1:15" x14ac:dyDescent="0.25">
      <c r="A38" s="1255"/>
      <c r="B38" s="371"/>
      <c r="C38" s="79" t="s">
        <v>125</v>
      </c>
      <c r="D38" s="816" t="s">
        <v>341</v>
      </c>
      <c r="E38" s="816"/>
      <c r="F38" s="816"/>
      <c r="G38" s="816"/>
      <c r="H38" s="816"/>
      <c r="I38" s="366">
        <v>16400</v>
      </c>
      <c r="J38" s="353"/>
      <c r="K38" s="352"/>
      <c r="L38" s="353"/>
      <c r="M38" s="391"/>
      <c r="N38" s="393">
        <f t="shared" si="1"/>
        <v>0</v>
      </c>
      <c r="O38" s="19"/>
    </row>
    <row r="39" spans="1:15" x14ac:dyDescent="0.25">
      <c r="A39" s="1255"/>
      <c r="B39" s="371"/>
      <c r="C39" s="79" t="s">
        <v>127</v>
      </c>
      <c r="D39" s="816" t="s">
        <v>386</v>
      </c>
      <c r="E39" s="816"/>
      <c r="F39" s="816"/>
      <c r="G39" s="816"/>
      <c r="H39" s="816"/>
      <c r="I39" s="366">
        <v>16600</v>
      </c>
      <c r="J39" s="353"/>
      <c r="K39" s="352"/>
      <c r="L39" s="353"/>
      <c r="M39" s="391"/>
      <c r="N39" s="393">
        <f t="shared" si="1"/>
        <v>0</v>
      </c>
      <c r="O39" s="19"/>
    </row>
    <row r="40" spans="1:15" x14ac:dyDescent="0.25">
      <c r="A40" s="1255"/>
      <c r="B40" s="371"/>
      <c r="C40" s="79" t="s">
        <v>128</v>
      </c>
      <c r="D40" s="816" t="s">
        <v>342</v>
      </c>
      <c r="E40" s="816"/>
      <c r="F40" s="816"/>
      <c r="G40" s="816"/>
      <c r="H40" s="816"/>
      <c r="I40" s="366">
        <v>16900</v>
      </c>
      <c r="J40" s="353"/>
      <c r="K40" s="352"/>
      <c r="L40" s="353"/>
      <c r="M40" s="391"/>
      <c r="N40" s="393">
        <f t="shared" si="1"/>
        <v>0</v>
      </c>
      <c r="O40" s="19"/>
    </row>
    <row r="41" spans="1:15" x14ac:dyDescent="0.25">
      <c r="A41" s="1255"/>
      <c r="B41" s="371"/>
      <c r="C41" s="79" t="s">
        <v>129</v>
      </c>
      <c r="D41" s="816" t="s">
        <v>445</v>
      </c>
      <c r="E41" s="816"/>
      <c r="F41" s="816"/>
      <c r="G41" s="816"/>
      <c r="H41" s="816"/>
      <c r="I41" s="366">
        <v>17000</v>
      </c>
      <c r="J41" s="353"/>
      <c r="K41" s="352"/>
      <c r="L41" s="353"/>
      <c r="M41" s="391"/>
      <c r="N41" s="393">
        <f t="shared" si="1"/>
        <v>0</v>
      </c>
      <c r="O41" s="19"/>
    </row>
    <row r="42" spans="1:15" x14ac:dyDescent="0.25">
      <c r="A42" s="1255"/>
      <c r="B42" s="371"/>
      <c r="C42" s="79" t="s">
        <v>130</v>
      </c>
      <c r="D42" s="816" t="s">
        <v>446</v>
      </c>
      <c r="E42" s="816"/>
      <c r="F42" s="816"/>
      <c r="G42" s="816"/>
      <c r="H42" s="816"/>
      <c r="I42" s="366">
        <v>17400</v>
      </c>
      <c r="J42" s="353"/>
      <c r="K42" s="352"/>
      <c r="L42" s="353"/>
      <c r="M42" s="391"/>
      <c r="N42" s="393">
        <f t="shared" si="1"/>
        <v>0</v>
      </c>
      <c r="O42" s="19"/>
    </row>
    <row r="43" spans="1:15" x14ac:dyDescent="0.25">
      <c r="A43" s="1255"/>
      <c r="B43" s="371"/>
      <c r="C43" s="79" t="s">
        <v>131</v>
      </c>
      <c r="D43" s="816" t="s">
        <v>337</v>
      </c>
      <c r="E43" s="816"/>
      <c r="F43" s="816"/>
      <c r="G43" s="816"/>
      <c r="H43" s="816"/>
      <c r="I43" s="366">
        <v>18000</v>
      </c>
      <c r="J43" s="353"/>
      <c r="K43" s="352"/>
      <c r="L43" s="353"/>
      <c r="M43" s="391"/>
      <c r="N43" s="393">
        <f>J43-L43</f>
        <v>0</v>
      </c>
      <c r="O43" s="19"/>
    </row>
    <row r="44" spans="1:15" x14ac:dyDescent="0.25">
      <c r="A44" s="1255"/>
      <c r="B44" s="371"/>
      <c r="C44" s="79" t="s">
        <v>132</v>
      </c>
      <c r="D44" s="816" t="s">
        <v>343</v>
      </c>
      <c r="E44" s="816"/>
      <c r="F44" s="816"/>
      <c r="G44" s="816"/>
      <c r="H44" s="816"/>
      <c r="I44" s="366">
        <v>65750</v>
      </c>
      <c r="J44" s="355"/>
      <c r="K44" s="352"/>
      <c r="L44" s="393">
        <f>'3 FO-Erogaciones'!G37+'3 FO-Erogaciones'!G56</f>
        <v>0</v>
      </c>
      <c r="M44" s="391"/>
      <c r="N44" s="393">
        <f>J44-L44</f>
        <v>0</v>
      </c>
      <c r="O44" s="19"/>
    </row>
    <row r="45" spans="1:15" ht="7.5" customHeight="1" x14ac:dyDescent="0.25">
      <c r="A45" s="1255"/>
      <c r="B45" s="395"/>
      <c r="C45" s="94"/>
      <c r="D45" s="94"/>
      <c r="E45" s="94"/>
      <c r="F45" s="94"/>
      <c r="G45" s="94"/>
      <c r="H45" s="94"/>
      <c r="I45" s="395"/>
      <c r="J45" s="352"/>
      <c r="K45" s="352"/>
      <c r="L45" s="352"/>
      <c r="M45" s="352"/>
      <c r="N45" s="352"/>
      <c r="O45" s="19"/>
    </row>
    <row r="46" spans="1:15" ht="24.75" thickBot="1" x14ac:dyDescent="0.3">
      <c r="A46" s="1255"/>
      <c r="B46" s="369"/>
      <c r="C46" s="357" t="s">
        <v>133</v>
      </c>
      <c r="D46" s="357" t="s">
        <v>377</v>
      </c>
      <c r="E46" s="357"/>
      <c r="F46" s="357"/>
      <c r="G46" s="357"/>
      <c r="H46" s="357"/>
      <c r="I46" s="606" t="s">
        <v>754</v>
      </c>
      <c r="J46" s="394">
        <f>SUM(J35:J45)</f>
        <v>0</v>
      </c>
      <c r="K46" s="390"/>
      <c r="L46" s="393">
        <f>SUM(L35:L45)</f>
        <v>0</v>
      </c>
      <c r="M46" s="390"/>
      <c r="N46" s="406">
        <f>SUM(N35:N45)</f>
        <v>0</v>
      </c>
      <c r="O46" s="372"/>
    </row>
    <row r="47" spans="1:15" s="11" customFormat="1" ht="21.75" customHeight="1" thickTop="1" x14ac:dyDescent="0.25">
      <c r="A47" s="1256"/>
      <c r="B47" s="420"/>
      <c r="C47" s="420"/>
      <c r="D47" s="420"/>
      <c r="E47" s="420"/>
      <c r="F47" s="420"/>
      <c r="G47" s="420"/>
      <c r="H47" s="420"/>
      <c r="I47" s="420"/>
      <c r="J47" s="420"/>
      <c r="K47" s="420"/>
      <c r="L47" s="420"/>
      <c r="M47" s="420"/>
      <c r="N47" s="420"/>
      <c r="O47" s="40"/>
    </row>
    <row r="55" ht="7.5" customHeight="1" x14ac:dyDescent="0.25"/>
    <row r="57" ht="7.5" customHeight="1" x14ac:dyDescent="0.25"/>
    <row r="59" s="11" customFormat="1" ht="21.75" customHeight="1" x14ac:dyDescent="0.25"/>
    <row r="67" ht="7.5" customHeight="1" x14ac:dyDescent="0.25"/>
    <row r="69" s="11" customFormat="1" ht="21.75" customHeight="1" x14ac:dyDescent="0.25"/>
    <row r="85" ht="7.5" customHeight="1" x14ac:dyDescent="0.25"/>
    <row r="87" s="11" customFormat="1" ht="21.75" customHeight="1" x14ac:dyDescent="0.25"/>
    <row r="95" ht="7.5" customHeight="1" x14ac:dyDescent="0.25"/>
    <row r="97" ht="21.75" customHeight="1" x14ac:dyDescent="0.25"/>
    <row r="121" ht="7.5" customHeight="1" x14ac:dyDescent="0.25"/>
    <row r="123" s="11" customFormat="1" ht="21.75" customHeight="1" x14ac:dyDescent="0.25"/>
    <row r="127" ht="7.5" customHeight="1" x14ac:dyDescent="0.25"/>
  </sheetData>
  <sheetProtection algorithmName="SHA-512" hashValue="3jIkTC2pKilGEX+dWqgQbcjvmbfhu2F3xBu/4b2maZtlWWWdcX4L+hzRAn56dXn8b68es2Ov/rr68oqhdjNIeQ==" saltValue="dAec3PXBQ13aaNs5l635/w==" spinCount="100000" sheet="1" selectLockedCells="1"/>
  <mergeCells count="35">
    <mergeCell ref="D37:H37"/>
    <mergeCell ref="D28:H28"/>
    <mergeCell ref="D18:H18"/>
    <mergeCell ref="D12:H12"/>
    <mergeCell ref="D13:H13"/>
    <mergeCell ref="D20:H20"/>
    <mergeCell ref="D44:H44"/>
    <mergeCell ref="A25:A33"/>
    <mergeCell ref="D30:H30"/>
    <mergeCell ref="D27:H27"/>
    <mergeCell ref="D26:H26"/>
    <mergeCell ref="A34:A47"/>
    <mergeCell ref="D39:H39"/>
    <mergeCell ref="D40:H40"/>
    <mergeCell ref="D41:H41"/>
    <mergeCell ref="D35:H35"/>
    <mergeCell ref="D36:H36"/>
    <mergeCell ref="D43:H43"/>
    <mergeCell ref="D38:H38"/>
    <mergeCell ref="D29:H29"/>
    <mergeCell ref="D31:H31"/>
    <mergeCell ref="D42:H42"/>
    <mergeCell ref="A1:O1"/>
    <mergeCell ref="L5:O5"/>
    <mergeCell ref="L6:N6"/>
    <mergeCell ref="A5:K5"/>
    <mergeCell ref="A6:K6"/>
    <mergeCell ref="A3:N3"/>
    <mergeCell ref="A7:O7"/>
    <mergeCell ref="A10:A15"/>
    <mergeCell ref="D11:H11"/>
    <mergeCell ref="D19:H19"/>
    <mergeCell ref="A16:A24"/>
    <mergeCell ref="D17:H17"/>
    <mergeCell ref="L23:L24"/>
  </mergeCells>
  <phoneticPr fontId="51" type="noConversion"/>
  <printOptions horizontalCentered="1"/>
  <pageMargins left="0.4" right="0.4" top="0.8" bottom="0.8" header="0.5" footer="0.5"/>
  <pageSetup scale="86" orientation="portrait" r:id="rId1"/>
  <headerFooter alignWithMargins="0">
    <oddFooter>&amp;LFormulario VAE-009-A  Rev. 2010-08&amp;C&amp;D, &amp;T&amp;R18 de 21  (Anejo AJ  1 de 4)</oddFooter>
  </headerFooter>
  <rowBreaks count="1" manualBreakCount="1">
    <brk id="86" max="14" man="1"/>
  </rowBreaks>
  <cellWatches>
    <cellWatch r="A7"/>
  </cellWatche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O49"/>
  <sheetViews>
    <sheetView showGridLines="0" topLeftCell="A16" zoomScale="150" zoomScaleNormal="150" workbookViewId="0">
      <selection activeCell="J11" sqref="J11"/>
    </sheetView>
  </sheetViews>
  <sheetFormatPr defaultRowHeight="15" x14ac:dyDescent="0.25"/>
  <cols>
    <col min="1" max="1" width="2.42578125" customWidth="1"/>
    <col min="2" max="2" width="3.140625" customWidth="1"/>
    <col min="3" max="3" width="2.7109375" customWidth="1"/>
    <col min="4" max="4" width="8.5703125" customWidth="1"/>
    <col min="5" max="5" width="2.7109375" customWidth="1"/>
    <col min="6" max="6" width="14.42578125" customWidth="1"/>
    <col min="7" max="7" width="2.7109375" customWidth="1"/>
    <col min="8" max="8" width="18.42578125" customWidth="1"/>
    <col min="9" max="10" width="13.28515625" customWidth="1"/>
    <col min="11" max="11" width="1.7109375" customWidth="1"/>
    <col min="12" max="12" width="14" customWidth="1"/>
    <col min="13" max="13" width="1.7109375" customWidth="1"/>
    <col min="14" max="14" width="14" customWidth="1"/>
    <col min="15" max="15" width="0.85546875" customWidth="1"/>
  </cols>
  <sheetData>
    <row r="1" spans="1:15" x14ac:dyDescent="0.25">
      <c r="A1" s="805" t="s">
        <v>273</v>
      </c>
      <c r="B1" s="805"/>
      <c r="C1" s="805"/>
      <c r="D1" s="805"/>
      <c r="E1" s="805"/>
      <c r="F1" s="805"/>
      <c r="G1" s="805"/>
      <c r="H1" s="805"/>
      <c r="I1" s="805"/>
      <c r="J1" s="805"/>
      <c r="K1" s="805"/>
      <c r="L1" s="805"/>
      <c r="M1" s="805"/>
      <c r="N1" s="805"/>
      <c r="O1" s="805"/>
    </row>
    <row r="2" spans="1:15" ht="15.75" x14ac:dyDescent="0.25">
      <c r="B2" s="340"/>
      <c r="C2" s="74"/>
      <c r="D2" s="74"/>
      <c r="E2" s="137"/>
      <c r="F2" s="593" t="s">
        <v>691</v>
      </c>
      <c r="G2" s="593"/>
      <c r="H2" s="593"/>
      <c r="I2" s="593"/>
      <c r="J2" s="593"/>
      <c r="K2" s="593"/>
      <c r="L2" s="593"/>
      <c r="M2" s="16"/>
      <c r="N2" s="431">
        <f>+'1 FO-Ingresos'!L2</f>
        <v>2022</v>
      </c>
      <c r="O2" s="74"/>
    </row>
    <row r="3" spans="1:15" x14ac:dyDescent="0.25">
      <c r="A3" s="814" t="s">
        <v>844</v>
      </c>
      <c r="B3" s="817"/>
      <c r="C3" s="817"/>
      <c r="D3" s="817"/>
      <c r="E3" s="817"/>
      <c r="F3" s="817"/>
      <c r="G3" s="817"/>
      <c r="H3" s="817"/>
      <c r="I3" s="817"/>
      <c r="J3" s="817"/>
      <c r="K3" s="817"/>
      <c r="L3" s="817"/>
      <c r="M3" s="817"/>
      <c r="N3" s="817"/>
    </row>
    <row r="4" spans="1:15" x14ac:dyDescent="0.25">
      <c r="B4" s="340"/>
      <c r="C4" s="31"/>
      <c r="I4" s="74"/>
      <c r="J4" s="341"/>
      <c r="L4" s="690" t="str">
        <f>'1 FO-Ingresos'!K4</f>
        <v/>
      </c>
      <c r="M4" s="177"/>
      <c r="N4" s="440" t="s">
        <v>451</v>
      </c>
    </row>
    <row r="5" spans="1:15" ht="24" customHeight="1" x14ac:dyDescent="0.25">
      <c r="A5" s="839" t="str">
        <f>+'1 FO-Ingresos'!A5:J5</f>
        <v>Parroquia X</v>
      </c>
      <c r="B5" s="819"/>
      <c r="C5" s="819"/>
      <c r="D5" s="819"/>
      <c r="E5" s="819"/>
      <c r="F5" s="819"/>
      <c r="G5" s="819"/>
      <c r="H5" s="819"/>
      <c r="I5" s="819"/>
      <c r="J5" s="819"/>
      <c r="K5" s="854"/>
      <c r="L5" s="821">
        <f>'1 FO-Ingresos'!K5</f>
        <v>999</v>
      </c>
      <c r="M5" s="821"/>
      <c r="N5" s="821"/>
      <c r="O5" s="822"/>
    </row>
    <row r="6" spans="1:15" ht="11.25" customHeight="1" x14ac:dyDescent="0.25">
      <c r="A6" s="792" t="s">
        <v>106</v>
      </c>
      <c r="B6" s="793"/>
      <c r="C6" s="793"/>
      <c r="D6" s="793"/>
      <c r="E6" s="793"/>
      <c r="F6" s="793"/>
      <c r="G6" s="793"/>
      <c r="H6" s="793"/>
      <c r="I6" s="793"/>
      <c r="J6" s="793"/>
      <c r="K6" s="794"/>
      <c r="L6" s="786" t="s">
        <v>78</v>
      </c>
      <c r="M6" s="787"/>
      <c r="N6" s="787"/>
      <c r="O6" s="788"/>
    </row>
    <row r="7" spans="1:15" ht="24" customHeight="1" x14ac:dyDescent="0.25">
      <c r="A7" s="815" t="s">
        <v>464</v>
      </c>
      <c r="B7" s="815"/>
      <c r="C7" s="815"/>
      <c r="D7" s="815"/>
      <c r="E7" s="815"/>
      <c r="F7" s="815"/>
      <c r="G7" s="815"/>
      <c r="H7" s="815"/>
      <c r="I7" s="815"/>
      <c r="J7" s="815"/>
      <c r="K7" s="815"/>
      <c r="L7" s="815"/>
      <c r="M7" s="815"/>
      <c r="N7" s="815"/>
      <c r="O7" s="815"/>
    </row>
    <row r="8" spans="1:15" ht="30" customHeight="1" x14ac:dyDescent="0.25">
      <c r="A8" s="336"/>
      <c r="B8" s="337"/>
      <c r="C8" s="337"/>
      <c r="D8" s="337"/>
      <c r="E8" s="337"/>
      <c r="F8" s="337"/>
      <c r="G8" s="337"/>
      <c r="H8" s="337"/>
      <c r="I8" s="339" t="s">
        <v>452</v>
      </c>
      <c r="J8" s="348" t="s">
        <v>323</v>
      </c>
      <c r="K8" s="339"/>
      <c r="L8" s="339" t="s">
        <v>324</v>
      </c>
      <c r="M8" s="339"/>
      <c r="N8" s="339" t="s">
        <v>376</v>
      </c>
      <c r="O8" s="338"/>
    </row>
    <row r="9" spans="1:15" ht="15" customHeight="1" x14ac:dyDescent="0.25">
      <c r="A9" s="336"/>
      <c r="B9" s="337"/>
      <c r="C9" s="337"/>
      <c r="D9" s="337"/>
      <c r="E9" s="337"/>
      <c r="F9" s="337"/>
      <c r="G9" s="337"/>
      <c r="H9" s="337"/>
      <c r="I9" s="339"/>
      <c r="J9" s="443" t="s">
        <v>93</v>
      </c>
      <c r="K9" s="444"/>
      <c r="L9" s="444" t="s">
        <v>94</v>
      </c>
      <c r="M9" s="444"/>
      <c r="N9" s="444" t="s">
        <v>453</v>
      </c>
      <c r="O9" s="338"/>
    </row>
    <row r="10" spans="1:15" x14ac:dyDescent="0.25">
      <c r="A10" s="824" t="s">
        <v>169</v>
      </c>
      <c r="B10" s="396">
        <v>5</v>
      </c>
      <c r="C10" s="397" t="s">
        <v>471</v>
      </c>
      <c r="D10" s="397"/>
      <c r="E10" s="397"/>
      <c r="F10" s="397"/>
      <c r="G10" s="397"/>
      <c r="H10" s="397"/>
      <c r="I10" s="401"/>
      <c r="J10" s="1261" t="s">
        <v>568</v>
      </c>
      <c r="K10" s="1262"/>
      <c r="L10" s="1263"/>
      <c r="M10" s="402"/>
      <c r="N10" s="402"/>
      <c r="O10" s="38"/>
    </row>
    <row r="11" spans="1:15" x14ac:dyDescent="0.25">
      <c r="A11" s="1259"/>
      <c r="B11" s="365"/>
      <c r="C11" s="79" t="s">
        <v>122</v>
      </c>
      <c r="D11" s="816" t="s">
        <v>347</v>
      </c>
      <c r="E11" s="816"/>
      <c r="F11" s="816"/>
      <c r="G11" s="816"/>
      <c r="H11" s="816"/>
      <c r="I11" s="366">
        <v>16100</v>
      </c>
      <c r="J11" s="351"/>
      <c r="K11" s="352"/>
      <c r="L11" s="350"/>
      <c r="M11" s="390"/>
      <c r="N11" s="393">
        <f t="shared" ref="N11:N17" si="0">J11-L11</f>
        <v>0</v>
      </c>
      <c r="O11" s="372"/>
    </row>
    <row r="12" spans="1:15" x14ac:dyDescent="0.25">
      <c r="A12" s="1259"/>
      <c r="B12" s="365"/>
      <c r="C12" s="79" t="s">
        <v>123</v>
      </c>
      <c r="D12" s="816" t="s">
        <v>388</v>
      </c>
      <c r="E12" s="816"/>
      <c r="F12" s="816"/>
      <c r="G12" s="816"/>
      <c r="H12" s="816"/>
      <c r="I12" s="366">
        <v>16300</v>
      </c>
      <c r="J12" s="353"/>
      <c r="K12" s="352"/>
      <c r="L12" s="353"/>
      <c r="M12" s="391"/>
      <c r="N12" s="393">
        <f t="shared" si="0"/>
        <v>0</v>
      </c>
      <c r="O12" s="19"/>
    </row>
    <row r="13" spans="1:15" x14ac:dyDescent="0.25">
      <c r="A13" s="1259"/>
      <c r="B13" s="365"/>
      <c r="C13" s="79" t="s">
        <v>124</v>
      </c>
      <c r="D13" s="816" t="s">
        <v>389</v>
      </c>
      <c r="E13" s="816"/>
      <c r="F13" s="816"/>
      <c r="G13" s="816"/>
      <c r="H13" s="816"/>
      <c r="I13" s="366">
        <v>16500</v>
      </c>
      <c r="J13" s="353"/>
      <c r="K13" s="352"/>
      <c r="L13" s="353"/>
      <c r="M13" s="391"/>
      <c r="N13" s="393">
        <f t="shared" si="0"/>
        <v>0</v>
      </c>
      <c r="O13" s="19"/>
    </row>
    <row r="14" spans="1:15" x14ac:dyDescent="0.25">
      <c r="A14" s="1259"/>
      <c r="B14" s="365"/>
      <c r="C14" s="79" t="s">
        <v>125</v>
      </c>
      <c r="D14" s="816" t="s">
        <v>387</v>
      </c>
      <c r="E14" s="816"/>
      <c r="F14" s="816"/>
      <c r="G14" s="816"/>
      <c r="H14" s="816"/>
      <c r="I14" s="366">
        <v>16700</v>
      </c>
      <c r="J14" s="353"/>
      <c r="K14" s="352"/>
      <c r="L14" s="353"/>
      <c r="M14" s="391"/>
      <c r="N14" s="393">
        <f t="shared" si="0"/>
        <v>0</v>
      </c>
      <c r="O14" s="19"/>
    </row>
    <row r="15" spans="1:15" x14ac:dyDescent="0.25">
      <c r="A15" s="1259"/>
      <c r="B15" s="365"/>
      <c r="C15" s="79" t="s">
        <v>126</v>
      </c>
      <c r="D15" s="816" t="s">
        <v>344</v>
      </c>
      <c r="E15" s="816"/>
      <c r="F15" s="816"/>
      <c r="G15" s="816"/>
      <c r="H15" s="816"/>
      <c r="I15" s="366">
        <v>17100</v>
      </c>
      <c r="J15" s="353"/>
      <c r="K15" s="352"/>
      <c r="L15" s="353"/>
      <c r="M15" s="391"/>
      <c r="N15" s="393">
        <f t="shared" si="0"/>
        <v>0</v>
      </c>
      <c r="O15" s="19"/>
    </row>
    <row r="16" spans="1:15" x14ac:dyDescent="0.25">
      <c r="A16" s="1259"/>
      <c r="B16" s="365"/>
      <c r="C16" s="79" t="s">
        <v>127</v>
      </c>
      <c r="D16" s="816" t="s">
        <v>346</v>
      </c>
      <c r="E16" s="816"/>
      <c r="F16" s="816"/>
      <c r="G16" s="816"/>
      <c r="H16" s="816"/>
      <c r="I16" s="366">
        <v>17500</v>
      </c>
      <c r="J16" s="353"/>
      <c r="K16" s="352"/>
      <c r="L16" s="353"/>
      <c r="M16" s="391"/>
      <c r="N16" s="393">
        <f t="shared" si="0"/>
        <v>0</v>
      </c>
      <c r="O16" s="19"/>
    </row>
    <row r="17" spans="1:15" x14ac:dyDescent="0.25">
      <c r="A17" s="1259"/>
      <c r="B17" s="365"/>
      <c r="C17" s="79" t="s">
        <v>128</v>
      </c>
      <c r="D17" s="816" t="s">
        <v>345</v>
      </c>
      <c r="E17" s="816"/>
      <c r="F17" s="816"/>
      <c r="G17" s="816"/>
      <c r="H17" s="816"/>
      <c r="I17" s="74">
        <v>18100</v>
      </c>
      <c r="J17" s="353"/>
      <c r="K17" s="352"/>
      <c r="L17" s="353"/>
      <c r="M17" s="391"/>
      <c r="N17" s="393">
        <f t="shared" si="0"/>
        <v>0</v>
      </c>
      <c r="O17" s="19"/>
    </row>
    <row r="18" spans="1:15" x14ac:dyDescent="0.25">
      <c r="A18" s="1259"/>
      <c r="B18" s="370"/>
      <c r="C18" s="94"/>
      <c r="D18" s="94"/>
      <c r="E18" s="94"/>
      <c r="F18" s="94"/>
      <c r="G18" s="94"/>
      <c r="H18" s="94"/>
      <c r="I18" s="1266" t="s">
        <v>460</v>
      </c>
      <c r="J18" s="352"/>
      <c r="K18" s="352"/>
      <c r="L18" s="352"/>
      <c r="M18" s="352"/>
      <c r="N18" s="352"/>
      <c r="O18" s="19"/>
    </row>
    <row r="19" spans="1:15" x14ac:dyDescent="0.25">
      <c r="A19" s="1259"/>
      <c r="B19" s="367"/>
      <c r="C19" s="357" t="s">
        <v>159</v>
      </c>
      <c r="D19" s="357" t="s">
        <v>378</v>
      </c>
      <c r="E19" s="357"/>
      <c r="F19" s="357"/>
      <c r="G19" s="357"/>
      <c r="H19" s="357"/>
      <c r="I19" s="1267"/>
      <c r="J19" s="393">
        <f>SUM(J11:J18)</f>
        <v>0</v>
      </c>
      <c r="K19" s="352"/>
      <c r="L19" s="393">
        <f>SUM(L11:L18)</f>
        <v>0</v>
      </c>
      <c r="M19" s="352"/>
      <c r="N19" s="393">
        <f>SUM(N11:N18)</f>
        <v>0</v>
      </c>
      <c r="O19" s="19"/>
    </row>
    <row r="20" spans="1:15" ht="30" customHeight="1" x14ac:dyDescent="0.2">
      <c r="A20" s="1259"/>
      <c r="B20" s="368"/>
      <c r="I20" s="605" t="s">
        <v>755</v>
      </c>
      <c r="J20" s="1264" t="s">
        <v>747</v>
      </c>
      <c r="K20" s="1264"/>
      <c r="L20" s="1264"/>
      <c r="M20" s="352"/>
      <c r="N20" s="352"/>
      <c r="O20" s="19"/>
    </row>
    <row r="21" spans="1:15" ht="15.75" thickBot="1" x14ac:dyDescent="0.3">
      <c r="A21" s="1260"/>
      <c r="B21" s="367"/>
      <c r="C21" s="357" t="s">
        <v>130</v>
      </c>
      <c r="D21" s="357" t="s">
        <v>379</v>
      </c>
      <c r="E21" s="357"/>
      <c r="F21" s="357"/>
      <c r="G21" s="357"/>
      <c r="H21" s="357"/>
      <c r="I21" s="604"/>
      <c r="J21" s="1265"/>
      <c r="K21" s="1265"/>
      <c r="L21" s="1265"/>
      <c r="M21" s="392"/>
      <c r="N21" s="406">
        <f>'18 Anejo AJ Encas 1 a 4 '!N46+N19</f>
        <v>0</v>
      </c>
      <c r="O21" s="19"/>
    </row>
    <row r="22" spans="1:15" ht="15.75" thickTop="1" x14ac:dyDescent="0.25">
      <c r="A22" s="824" t="s">
        <v>174</v>
      </c>
      <c r="B22" s="396">
        <v>6</v>
      </c>
      <c r="C22" s="397" t="s">
        <v>348</v>
      </c>
      <c r="D22" s="397"/>
      <c r="E22" s="397"/>
      <c r="F22" s="397"/>
      <c r="G22" s="397"/>
      <c r="H22" s="397"/>
      <c r="I22" s="401"/>
      <c r="J22" s="1268" t="s">
        <v>559</v>
      </c>
      <c r="K22" s="1262"/>
      <c r="L22" s="1263"/>
      <c r="M22" s="402"/>
      <c r="N22" s="402"/>
      <c r="O22" s="38"/>
    </row>
    <row r="23" spans="1:15" x14ac:dyDescent="0.25">
      <c r="A23" s="1259"/>
      <c r="B23" s="365"/>
      <c r="C23" s="79" t="s">
        <v>122</v>
      </c>
      <c r="D23" s="816" t="s">
        <v>349</v>
      </c>
      <c r="E23" s="816"/>
      <c r="F23" s="816"/>
      <c r="G23" s="816"/>
      <c r="H23" s="816"/>
      <c r="I23" s="366">
        <v>20200</v>
      </c>
      <c r="J23" s="350"/>
      <c r="K23" s="352"/>
      <c r="L23" s="350"/>
      <c r="M23" s="390"/>
      <c r="N23" s="393">
        <f t="shared" ref="N23:N29" si="1">J23-L23</f>
        <v>0</v>
      </c>
      <c r="O23" s="372"/>
    </row>
    <row r="24" spans="1:15" x14ac:dyDescent="0.25">
      <c r="A24" s="1259"/>
      <c r="B24" s="367"/>
      <c r="C24" s="357" t="s">
        <v>123</v>
      </c>
      <c r="D24" s="1269" t="s">
        <v>350</v>
      </c>
      <c r="E24" s="1269"/>
      <c r="F24" s="1269"/>
      <c r="G24" s="1269"/>
      <c r="H24" s="1269"/>
      <c r="I24" s="409">
        <v>20400</v>
      </c>
      <c r="J24" s="353"/>
      <c r="K24" s="352"/>
      <c r="L24" s="353"/>
      <c r="M24" s="391"/>
      <c r="N24" s="393">
        <f t="shared" si="1"/>
        <v>0</v>
      </c>
      <c r="O24" s="19"/>
    </row>
    <row r="25" spans="1:15" x14ac:dyDescent="0.25">
      <c r="A25" s="1259"/>
      <c r="B25" s="365"/>
      <c r="C25" s="79" t="s">
        <v>124</v>
      </c>
      <c r="D25" s="816" t="s">
        <v>351</v>
      </c>
      <c r="E25" s="816"/>
      <c r="F25" s="816"/>
      <c r="G25" s="816"/>
      <c r="H25" s="816"/>
      <c r="I25" s="366">
        <v>20600</v>
      </c>
      <c r="J25" s="353"/>
      <c r="K25" s="352"/>
      <c r="L25" s="353"/>
      <c r="M25" s="391"/>
      <c r="N25" s="393">
        <f t="shared" si="1"/>
        <v>0</v>
      </c>
      <c r="O25" s="19"/>
    </row>
    <row r="26" spans="1:15" x14ac:dyDescent="0.25">
      <c r="A26" s="1259"/>
      <c r="B26" s="365"/>
      <c r="C26" s="79" t="s">
        <v>125</v>
      </c>
      <c r="D26" s="816" t="s">
        <v>352</v>
      </c>
      <c r="E26" s="816"/>
      <c r="F26" s="816"/>
      <c r="G26" s="816"/>
      <c r="H26" s="816"/>
      <c r="I26" s="366">
        <v>20700</v>
      </c>
      <c r="J26" s="353"/>
      <c r="K26" s="352"/>
      <c r="L26" s="353"/>
      <c r="M26" s="391"/>
      <c r="N26" s="393">
        <f t="shared" si="1"/>
        <v>0</v>
      </c>
      <c r="O26" s="19"/>
    </row>
    <row r="27" spans="1:15" x14ac:dyDescent="0.25">
      <c r="A27" s="1259"/>
      <c r="B27" s="365"/>
      <c r="C27" s="79" t="s">
        <v>126</v>
      </c>
      <c r="D27" s="816" t="s">
        <v>353</v>
      </c>
      <c r="E27" s="816"/>
      <c r="F27" s="816"/>
      <c r="G27" s="816"/>
      <c r="H27" s="816"/>
      <c r="I27" s="366">
        <v>20800</v>
      </c>
      <c r="J27" s="353"/>
      <c r="K27" s="352"/>
      <c r="L27" s="353"/>
      <c r="M27" s="391"/>
      <c r="N27" s="393">
        <f t="shared" si="1"/>
        <v>0</v>
      </c>
      <c r="O27" s="19"/>
    </row>
    <row r="28" spans="1:15" x14ac:dyDescent="0.25">
      <c r="A28" s="1259"/>
      <c r="B28" s="365"/>
      <c r="C28" s="79" t="s">
        <v>127</v>
      </c>
      <c r="D28" s="816" t="s">
        <v>354</v>
      </c>
      <c r="E28" s="816"/>
      <c r="F28" s="816"/>
      <c r="G28" s="816"/>
      <c r="H28" s="816"/>
      <c r="I28" s="366">
        <v>20900</v>
      </c>
      <c r="J28" s="353"/>
      <c r="K28" s="352"/>
      <c r="L28" s="353"/>
      <c r="M28" s="391"/>
      <c r="N28" s="393">
        <f t="shared" si="1"/>
        <v>0</v>
      </c>
      <c r="O28" s="19"/>
    </row>
    <row r="29" spans="1:15" x14ac:dyDescent="0.25">
      <c r="A29" s="1259"/>
      <c r="B29" s="365"/>
      <c r="C29" s="79" t="s">
        <v>128</v>
      </c>
      <c r="D29" s="816" t="s">
        <v>335</v>
      </c>
      <c r="E29" s="816"/>
      <c r="F29" s="816"/>
      <c r="G29" s="816"/>
      <c r="H29" s="816"/>
      <c r="I29" s="366">
        <v>20950</v>
      </c>
      <c r="J29" s="353"/>
      <c r="K29" s="352"/>
      <c r="L29" s="353"/>
      <c r="M29" s="391"/>
      <c r="N29" s="393">
        <f t="shared" si="1"/>
        <v>0</v>
      </c>
      <c r="O29" s="19"/>
    </row>
    <row r="30" spans="1:15" x14ac:dyDescent="0.25">
      <c r="A30" s="1259"/>
      <c r="B30" s="370"/>
      <c r="C30" s="94"/>
      <c r="D30" s="94"/>
      <c r="E30" s="94"/>
      <c r="F30" s="94"/>
      <c r="G30" s="94"/>
      <c r="H30" s="94"/>
      <c r="I30" s="1270" t="s">
        <v>601</v>
      </c>
      <c r="J30" s="352"/>
      <c r="K30" s="352"/>
      <c r="L30" s="352"/>
      <c r="M30" s="352"/>
      <c r="N30" s="352"/>
      <c r="O30" s="19"/>
    </row>
    <row r="31" spans="1:15" ht="15.75" thickBot="1" x14ac:dyDescent="0.3">
      <c r="A31" s="1260"/>
      <c r="B31" s="367"/>
      <c r="C31" s="357" t="s">
        <v>129</v>
      </c>
      <c r="D31" s="357" t="s">
        <v>375</v>
      </c>
      <c r="E31" s="357"/>
      <c r="F31" s="357"/>
      <c r="G31" s="357"/>
      <c r="H31" s="357"/>
      <c r="I31" s="1267"/>
      <c r="J31" s="393">
        <f>SUM(J23:J30)</f>
        <v>0</v>
      </c>
      <c r="K31" s="410"/>
      <c r="L31" s="393">
        <f>SUM(L23:L30)</f>
        <v>0</v>
      </c>
      <c r="M31" s="352"/>
      <c r="N31" s="406">
        <f>SUM(N23:N30)</f>
        <v>0</v>
      </c>
      <c r="O31" s="19"/>
    </row>
    <row r="32" spans="1:15" ht="15.75" thickTop="1" x14ac:dyDescent="0.25">
      <c r="A32" s="1255" t="s">
        <v>177</v>
      </c>
      <c r="B32" s="401">
        <v>7</v>
      </c>
      <c r="C32" s="397" t="s">
        <v>551</v>
      </c>
      <c r="D32" s="397"/>
      <c r="E32" s="397"/>
      <c r="F32" s="397"/>
      <c r="G32" s="397"/>
      <c r="H32" s="397"/>
      <c r="I32" s="401"/>
      <c r="J32" s="1268" t="s">
        <v>559</v>
      </c>
      <c r="K32" s="1262"/>
      <c r="L32" s="1263"/>
      <c r="M32" s="402"/>
      <c r="N32" s="402"/>
      <c r="O32" s="38"/>
    </row>
    <row r="33" spans="1:15" x14ac:dyDescent="0.25">
      <c r="A33" s="1255"/>
      <c r="B33" s="371"/>
      <c r="C33" s="79" t="s">
        <v>122</v>
      </c>
      <c r="D33" s="79" t="s">
        <v>550</v>
      </c>
      <c r="E33" s="79"/>
      <c r="F33" s="79"/>
      <c r="G33" s="79"/>
      <c r="H33" s="79"/>
      <c r="I33" s="366">
        <v>22000</v>
      </c>
      <c r="J33" s="350"/>
      <c r="K33" s="352"/>
      <c r="L33" s="350"/>
      <c r="M33" s="391"/>
      <c r="N33" s="393">
        <f t="shared" ref="N33:N46" si="2">J33-L33</f>
        <v>0</v>
      </c>
      <c r="O33" s="19"/>
    </row>
    <row r="34" spans="1:15" x14ac:dyDescent="0.25">
      <c r="A34" s="1255"/>
      <c r="B34" s="371"/>
      <c r="C34" s="79" t="s">
        <v>123</v>
      </c>
      <c r="D34" s="79" t="s">
        <v>355</v>
      </c>
      <c r="E34" s="79"/>
      <c r="F34" s="79"/>
      <c r="G34" s="79"/>
      <c r="H34" s="79"/>
      <c r="I34" s="366">
        <v>22100</v>
      </c>
      <c r="J34" s="353"/>
      <c r="K34" s="352"/>
      <c r="L34" s="353"/>
      <c r="M34" s="391"/>
      <c r="N34" s="393">
        <f t="shared" si="2"/>
        <v>0</v>
      </c>
      <c r="O34" s="19"/>
    </row>
    <row r="35" spans="1:15" x14ac:dyDescent="0.25">
      <c r="A35" s="1255"/>
      <c r="B35" s="371"/>
      <c r="C35" s="79" t="s">
        <v>124</v>
      </c>
      <c r="D35" s="79" t="s">
        <v>356</v>
      </c>
      <c r="E35" s="79"/>
      <c r="F35" s="79"/>
      <c r="G35" s="79"/>
      <c r="H35" s="79"/>
      <c r="I35" s="366">
        <v>22200</v>
      </c>
      <c r="J35" s="353"/>
      <c r="K35" s="352"/>
      <c r="L35" s="353"/>
      <c r="M35" s="391"/>
      <c r="N35" s="393">
        <f t="shared" si="2"/>
        <v>0</v>
      </c>
      <c r="O35" s="19"/>
    </row>
    <row r="36" spans="1:15" x14ac:dyDescent="0.25">
      <c r="A36" s="1255"/>
      <c r="B36" s="371"/>
      <c r="C36" s="79" t="s">
        <v>125</v>
      </c>
      <c r="D36" s="79" t="s">
        <v>357</v>
      </c>
      <c r="E36" s="79"/>
      <c r="F36" s="79"/>
      <c r="G36" s="79"/>
      <c r="H36" s="79"/>
      <c r="I36" s="366">
        <v>23000</v>
      </c>
      <c r="J36" s="353"/>
      <c r="K36" s="352"/>
      <c r="L36" s="353"/>
      <c r="M36" s="391"/>
      <c r="N36" s="393">
        <f t="shared" si="2"/>
        <v>0</v>
      </c>
      <c r="O36" s="19"/>
    </row>
    <row r="37" spans="1:15" x14ac:dyDescent="0.25">
      <c r="A37" s="1255"/>
      <c r="B37" s="371"/>
      <c r="C37" s="79" t="s">
        <v>126</v>
      </c>
      <c r="D37" s="79" t="s">
        <v>358</v>
      </c>
      <c r="E37" s="79"/>
      <c r="F37" s="79"/>
      <c r="G37" s="79"/>
      <c r="H37" s="79"/>
      <c r="I37" s="366">
        <v>23100</v>
      </c>
      <c r="J37" s="353"/>
      <c r="K37" s="352"/>
      <c r="L37" s="353"/>
      <c r="M37" s="391"/>
      <c r="N37" s="393">
        <f t="shared" si="2"/>
        <v>0</v>
      </c>
      <c r="O37" s="19"/>
    </row>
    <row r="38" spans="1:15" x14ac:dyDescent="0.25">
      <c r="A38" s="1255"/>
      <c r="B38" s="371"/>
      <c r="C38" s="79" t="s">
        <v>127</v>
      </c>
      <c r="D38" s="79" t="s">
        <v>395</v>
      </c>
      <c r="E38" s="79"/>
      <c r="F38" s="79"/>
      <c r="G38" s="79"/>
      <c r="H38" s="79"/>
      <c r="I38" s="366">
        <v>23200</v>
      </c>
      <c r="J38" s="353"/>
      <c r="K38" s="352"/>
      <c r="L38" s="353"/>
      <c r="M38" s="391"/>
      <c r="N38" s="393">
        <f t="shared" si="2"/>
        <v>0</v>
      </c>
      <c r="O38" s="19"/>
    </row>
    <row r="39" spans="1:15" x14ac:dyDescent="0.25">
      <c r="A39" s="1255"/>
      <c r="B39" s="371"/>
      <c r="C39" s="79" t="s">
        <v>128</v>
      </c>
      <c r="D39" s="79" t="s">
        <v>396</v>
      </c>
      <c r="E39" s="79"/>
      <c r="F39" s="79"/>
      <c r="G39" s="79"/>
      <c r="H39" s="79"/>
      <c r="I39" s="366">
        <v>23400</v>
      </c>
      <c r="J39" s="353"/>
      <c r="K39" s="352"/>
      <c r="L39" s="353"/>
      <c r="M39" s="391"/>
      <c r="N39" s="393">
        <f t="shared" si="2"/>
        <v>0</v>
      </c>
      <c r="O39" s="19"/>
    </row>
    <row r="40" spans="1:15" x14ac:dyDescent="0.25">
      <c r="A40" s="1255"/>
      <c r="B40" s="371"/>
      <c r="C40" s="79" t="s">
        <v>129</v>
      </c>
      <c r="D40" s="79" t="s">
        <v>360</v>
      </c>
      <c r="E40" s="79"/>
      <c r="F40" s="79"/>
      <c r="G40" s="79"/>
      <c r="H40" s="79"/>
      <c r="I40" s="366">
        <v>23500</v>
      </c>
      <c r="J40" s="353"/>
      <c r="K40" s="352"/>
      <c r="L40" s="353"/>
      <c r="M40" s="391"/>
      <c r="N40" s="393">
        <f t="shared" si="2"/>
        <v>0</v>
      </c>
      <c r="O40" s="19"/>
    </row>
    <row r="41" spans="1:15" x14ac:dyDescent="0.25">
      <c r="A41" s="1255"/>
      <c r="B41" s="371"/>
      <c r="C41" s="79" t="s">
        <v>130</v>
      </c>
      <c r="D41" s="79" t="s">
        <v>361</v>
      </c>
      <c r="E41" s="79"/>
      <c r="F41" s="79"/>
      <c r="G41" s="79"/>
      <c r="H41" s="79"/>
      <c r="I41" s="366">
        <v>23600</v>
      </c>
      <c r="J41" s="353"/>
      <c r="K41" s="352"/>
      <c r="L41" s="353"/>
      <c r="M41" s="391"/>
      <c r="N41" s="393">
        <f t="shared" si="2"/>
        <v>0</v>
      </c>
      <c r="O41" s="19"/>
    </row>
    <row r="42" spans="1:15" x14ac:dyDescent="0.25">
      <c r="A42" s="1255"/>
      <c r="B42" s="371"/>
      <c r="C42" s="79" t="s">
        <v>131</v>
      </c>
      <c r="D42" s="79" t="s">
        <v>359</v>
      </c>
      <c r="E42" s="79"/>
      <c r="F42" s="79"/>
      <c r="G42" s="79"/>
      <c r="H42" s="79"/>
      <c r="I42" s="366">
        <v>23700</v>
      </c>
      <c r="J42" s="353"/>
      <c r="K42" s="352"/>
      <c r="L42" s="353"/>
      <c r="M42" s="391"/>
      <c r="N42" s="393">
        <f t="shared" si="2"/>
        <v>0</v>
      </c>
      <c r="O42" s="19"/>
    </row>
    <row r="43" spans="1:15" x14ac:dyDescent="0.25">
      <c r="A43" s="1255"/>
      <c r="B43" s="371"/>
      <c r="C43" s="79" t="s">
        <v>132</v>
      </c>
      <c r="D43" s="79" t="s">
        <v>397</v>
      </c>
      <c r="E43" s="79"/>
      <c r="F43" s="79"/>
      <c r="G43" s="79"/>
      <c r="H43" s="79"/>
      <c r="I43" s="366">
        <v>23750</v>
      </c>
      <c r="J43" s="353"/>
      <c r="K43" s="352"/>
      <c r="L43" s="353"/>
      <c r="M43" s="391"/>
      <c r="N43" s="393">
        <f t="shared" si="2"/>
        <v>0</v>
      </c>
      <c r="O43" s="19"/>
    </row>
    <row r="44" spans="1:15" x14ac:dyDescent="0.25">
      <c r="A44" s="1255"/>
      <c r="B44" s="371"/>
      <c r="C44" s="79" t="s">
        <v>133</v>
      </c>
      <c r="D44" s="79" t="s">
        <v>398</v>
      </c>
      <c r="E44" s="79"/>
      <c r="F44" s="79"/>
      <c r="G44" s="79"/>
      <c r="H44" s="79"/>
      <c r="I44" s="366">
        <v>23800</v>
      </c>
      <c r="J44" s="353"/>
      <c r="K44" s="352"/>
      <c r="L44" s="353"/>
      <c r="M44" s="391"/>
      <c r="N44" s="393">
        <f t="shared" si="2"/>
        <v>0</v>
      </c>
      <c r="O44" s="19"/>
    </row>
    <row r="45" spans="1:15" x14ac:dyDescent="0.25">
      <c r="A45" s="1255"/>
      <c r="B45" s="371"/>
      <c r="C45" s="79" t="s">
        <v>135</v>
      </c>
      <c r="D45" s="79" t="s">
        <v>469</v>
      </c>
      <c r="E45" s="79"/>
      <c r="F45" s="79"/>
      <c r="G45" s="79"/>
      <c r="H45" s="79"/>
      <c r="I45" s="366">
        <v>23900</v>
      </c>
      <c r="J45" s="353"/>
      <c r="K45" s="352"/>
      <c r="L45" s="353"/>
      <c r="M45" s="391"/>
      <c r="N45" s="393">
        <f t="shared" si="2"/>
        <v>0</v>
      </c>
      <c r="O45" s="19"/>
    </row>
    <row r="46" spans="1:15" x14ac:dyDescent="0.25">
      <c r="A46" s="1255"/>
      <c r="B46" s="371"/>
      <c r="C46" s="79" t="s">
        <v>136</v>
      </c>
      <c r="D46" s="79" t="s">
        <v>470</v>
      </c>
      <c r="E46" s="79"/>
      <c r="F46" s="79"/>
      <c r="G46" s="79"/>
      <c r="H46" s="79"/>
      <c r="I46" s="366">
        <v>23910</v>
      </c>
      <c r="J46" s="353"/>
      <c r="K46" s="352"/>
      <c r="L46" s="353"/>
      <c r="M46" s="391"/>
      <c r="N46" s="393">
        <f t="shared" si="2"/>
        <v>0</v>
      </c>
      <c r="O46" s="19"/>
    </row>
    <row r="47" spans="1:15" x14ac:dyDescent="0.25">
      <c r="A47" s="1255"/>
      <c r="B47" s="370"/>
      <c r="C47" s="94" t="s">
        <v>137</v>
      </c>
      <c r="D47" s="94" t="s">
        <v>552</v>
      </c>
      <c r="E47" s="94"/>
      <c r="F47" s="94"/>
      <c r="G47" s="94"/>
      <c r="H47" s="94"/>
      <c r="I47" s="1270" t="s">
        <v>748</v>
      </c>
      <c r="J47" s="352"/>
      <c r="K47" s="352"/>
      <c r="L47" s="352"/>
      <c r="M47" s="352"/>
      <c r="N47" s="352"/>
      <c r="O47" s="19"/>
    </row>
    <row r="48" spans="1:15" ht="15.75" thickBot="1" x14ac:dyDescent="0.3">
      <c r="A48" s="1255"/>
      <c r="B48" s="369"/>
      <c r="C48" s="357"/>
      <c r="D48" s="357" t="s">
        <v>553</v>
      </c>
      <c r="E48" s="357"/>
      <c r="F48" s="357"/>
      <c r="G48" s="357"/>
      <c r="H48" s="357"/>
      <c r="I48" s="1267"/>
      <c r="J48" s="394">
        <f>SUM(J33:J47)</f>
        <v>0</v>
      </c>
      <c r="K48" s="410"/>
      <c r="L48" s="393">
        <f>SUM(L33:L47)</f>
        <v>0</v>
      </c>
      <c r="M48" s="352"/>
      <c r="N48" s="406">
        <f>SUM(N33:N47)</f>
        <v>0</v>
      </c>
      <c r="O48" s="19"/>
    </row>
    <row r="49" spans="1:15" ht="15.75" thickTop="1" x14ac:dyDescent="0.25">
      <c r="A49" s="1256"/>
      <c r="B49" s="43"/>
      <c r="C49" s="43"/>
      <c r="D49" s="43"/>
      <c r="E49" s="43"/>
      <c r="F49" s="43"/>
      <c r="G49" s="43"/>
      <c r="H49" s="43"/>
      <c r="I49" s="43"/>
      <c r="J49" s="43"/>
      <c r="K49" s="43"/>
      <c r="L49" s="43"/>
      <c r="M49" s="43"/>
      <c r="N49" s="43"/>
      <c r="O49" s="28"/>
    </row>
  </sheetData>
  <sheetProtection algorithmName="SHA-512" hashValue="LhGDFjK2B15KKyDfUOm8whCiyXjWE76eAaLuYsUC/Nnk5MOVWURZROUd760llrFWv7B2ObcIC9j5MtNiyEFSwQ==" saltValue="1UjM3kHhlR+jkl4gh+gFMw==" spinCount="100000" sheet="1" selectLockedCells="1"/>
  <mergeCells count="31">
    <mergeCell ref="J22:L22"/>
    <mergeCell ref="D23:H23"/>
    <mergeCell ref="J32:L32"/>
    <mergeCell ref="D24:H24"/>
    <mergeCell ref="I47:I48"/>
    <mergeCell ref="I30:I31"/>
    <mergeCell ref="D29:H29"/>
    <mergeCell ref="D27:H27"/>
    <mergeCell ref="D28:H28"/>
    <mergeCell ref="D25:H25"/>
    <mergeCell ref="A6:K6"/>
    <mergeCell ref="A7:O7"/>
    <mergeCell ref="D15:H15"/>
    <mergeCell ref="D13:H13"/>
    <mergeCell ref="I18:I19"/>
    <mergeCell ref="A32:A49"/>
    <mergeCell ref="A22:A31"/>
    <mergeCell ref="D26:H26"/>
    <mergeCell ref="D17:H17"/>
    <mergeCell ref="A1:O1"/>
    <mergeCell ref="L5:O5"/>
    <mergeCell ref="D16:H16"/>
    <mergeCell ref="A5:K5"/>
    <mergeCell ref="A3:N3"/>
    <mergeCell ref="L6:O6"/>
    <mergeCell ref="J10:L10"/>
    <mergeCell ref="D12:H12"/>
    <mergeCell ref="A10:A21"/>
    <mergeCell ref="D14:H14"/>
    <mergeCell ref="D11:H11"/>
    <mergeCell ref="J20:L21"/>
  </mergeCells>
  <phoneticPr fontId="51" type="noConversion"/>
  <printOptions horizontalCentered="1"/>
  <pageMargins left="0.4" right="0.4" top="0.8" bottom="0.8" header="0.5" footer="0.5"/>
  <pageSetup scale="86" orientation="portrait" r:id="rId1"/>
  <headerFooter alignWithMargins="0">
    <oddFooter>&amp;LFormulario VAE-009-A  Rev. 2010-08&amp;C&amp;D, &amp;T&amp;R19 de 21  (Anejo AJ  2 de 4)</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O52"/>
  <sheetViews>
    <sheetView showGridLines="0" topLeftCell="A19" zoomScale="150" zoomScaleNormal="150" workbookViewId="0">
      <selection activeCell="J11" sqref="J11"/>
    </sheetView>
  </sheetViews>
  <sheetFormatPr defaultRowHeight="15" x14ac:dyDescent="0.25"/>
  <cols>
    <col min="1" max="1" width="2.42578125" customWidth="1"/>
    <col min="2" max="2" width="3.140625" customWidth="1"/>
    <col min="3" max="3" width="2.7109375" customWidth="1"/>
    <col min="4" max="4" width="8.5703125" customWidth="1"/>
    <col min="5" max="5" width="2.7109375" customWidth="1"/>
    <col min="6" max="6" width="14.42578125" customWidth="1"/>
    <col min="7" max="7" width="2.7109375" customWidth="1"/>
    <col min="8" max="8" width="19.7109375" customWidth="1"/>
    <col min="9" max="10" width="13.28515625" customWidth="1"/>
    <col min="11" max="11" width="1.7109375" customWidth="1"/>
    <col min="12" max="12" width="14" customWidth="1"/>
    <col min="13" max="13" width="1.7109375" customWidth="1"/>
    <col min="14" max="14" width="14" customWidth="1"/>
    <col min="15" max="15" width="0.85546875" customWidth="1"/>
  </cols>
  <sheetData>
    <row r="1" spans="1:15" x14ac:dyDescent="0.25">
      <c r="A1" s="805" t="s">
        <v>273</v>
      </c>
      <c r="B1" s="805"/>
      <c r="C1" s="805"/>
      <c r="D1" s="805"/>
      <c r="E1" s="805"/>
      <c r="F1" s="805"/>
      <c r="G1" s="805"/>
      <c r="H1" s="805"/>
      <c r="I1" s="805"/>
      <c r="J1" s="805"/>
      <c r="K1" s="805"/>
      <c r="L1" s="805"/>
      <c r="M1" s="805"/>
      <c r="N1" s="805"/>
      <c r="O1" s="805"/>
    </row>
    <row r="2" spans="1:15" ht="15.75" x14ac:dyDescent="0.25">
      <c r="B2" s="340"/>
      <c r="C2" s="74"/>
      <c r="D2" s="74"/>
      <c r="E2" s="137"/>
      <c r="F2" s="593" t="s">
        <v>691</v>
      </c>
      <c r="G2" s="593"/>
      <c r="H2" s="593"/>
      <c r="I2" s="593"/>
      <c r="J2" s="593"/>
      <c r="K2" s="593"/>
      <c r="L2" s="593"/>
      <c r="M2" s="16"/>
      <c r="N2" s="431">
        <f>+'1 FO-Ingresos'!L2</f>
        <v>2022</v>
      </c>
      <c r="O2" s="74"/>
    </row>
    <row r="3" spans="1:15" x14ac:dyDescent="0.25">
      <c r="A3" s="814" t="s">
        <v>844</v>
      </c>
      <c r="B3" s="817"/>
      <c r="C3" s="817"/>
      <c r="D3" s="817"/>
      <c r="E3" s="817"/>
      <c r="F3" s="817"/>
      <c r="G3" s="817"/>
      <c r="H3" s="817"/>
      <c r="I3" s="817"/>
      <c r="J3" s="817"/>
      <c r="K3" s="817"/>
      <c r="L3" s="817"/>
      <c r="M3" s="817"/>
      <c r="N3" s="817"/>
    </row>
    <row r="4" spans="1:15" x14ac:dyDescent="0.25">
      <c r="B4" s="340"/>
      <c r="C4" s="31"/>
      <c r="I4" s="74"/>
      <c r="J4" s="341"/>
      <c r="L4" s="690" t="str">
        <f>'1 FO-Ingresos'!K4</f>
        <v/>
      </c>
      <c r="M4" s="177"/>
      <c r="N4" s="440" t="s">
        <v>451</v>
      </c>
    </row>
    <row r="5" spans="1:15" ht="24" customHeight="1" x14ac:dyDescent="0.25">
      <c r="A5" s="839" t="str">
        <f>+'1 FO-Ingresos'!A5:J5</f>
        <v>Parroquia X</v>
      </c>
      <c r="B5" s="819"/>
      <c r="C5" s="819"/>
      <c r="D5" s="819"/>
      <c r="E5" s="819"/>
      <c r="F5" s="819"/>
      <c r="G5" s="819"/>
      <c r="H5" s="819"/>
      <c r="I5" s="819"/>
      <c r="J5" s="819"/>
      <c r="K5" s="854"/>
      <c r="L5" s="821">
        <f>'1 FO-Ingresos'!K5</f>
        <v>999</v>
      </c>
      <c r="M5" s="821"/>
      <c r="N5" s="821"/>
      <c r="O5" s="822"/>
    </row>
    <row r="6" spans="1:15" ht="11.25" customHeight="1" x14ac:dyDescent="0.25">
      <c r="A6" s="792" t="s">
        <v>106</v>
      </c>
      <c r="B6" s="793"/>
      <c r="C6" s="793"/>
      <c r="D6" s="793"/>
      <c r="E6" s="793"/>
      <c r="F6" s="793"/>
      <c r="G6" s="793"/>
      <c r="H6" s="793"/>
      <c r="I6" s="793"/>
      <c r="J6" s="793"/>
      <c r="K6" s="794"/>
      <c r="L6" s="786" t="s">
        <v>78</v>
      </c>
      <c r="M6" s="787"/>
      <c r="N6" s="787"/>
      <c r="O6" s="446"/>
    </row>
    <row r="7" spans="1:15" ht="24" customHeight="1" x14ac:dyDescent="0.25">
      <c r="A7" s="815" t="s">
        <v>464</v>
      </c>
      <c r="B7" s="815"/>
      <c r="C7" s="815"/>
      <c r="D7" s="815"/>
      <c r="E7" s="815"/>
      <c r="F7" s="815"/>
      <c r="G7" s="815"/>
      <c r="H7" s="815"/>
      <c r="I7" s="815"/>
      <c r="J7" s="815"/>
      <c r="K7" s="815"/>
      <c r="L7" s="815"/>
      <c r="M7" s="815"/>
      <c r="N7" s="815"/>
      <c r="O7" s="815"/>
    </row>
    <row r="8" spans="1:15" ht="30" customHeight="1" x14ac:dyDescent="0.25">
      <c r="A8" s="336"/>
      <c r="B8" s="337"/>
      <c r="C8" s="337"/>
      <c r="D8" s="337"/>
      <c r="E8" s="337"/>
      <c r="F8" s="337"/>
      <c r="G8" s="337"/>
      <c r="H8" s="337"/>
      <c r="I8" s="339" t="s">
        <v>452</v>
      </c>
      <c r="J8" s="348" t="s">
        <v>323</v>
      </c>
      <c r="K8" s="339"/>
      <c r="L8" s="339" t="s">
        <v>324</v>
      </c>
      <c r="M8" s="339"/>
      <c r="N8" s="339" t="s">
        <v>376</v>
      </c>
      <c r="O8" s="338"/>
    </row>
    <row r="9" spans="1:15" ht="15" customHeight="1" x14ac:dyDescent="0.25">
      <c r="A9" s="336"/>
      <c r="B9" s="337"/>
      <c r="C9" s="337"/>
      <c r="D9" s="337"/>
      <c r="E9" s="337"/>
      <c r="F9" s="337"/>
      <c r="G9" s="337"/>
      <c r="H9" s="337"/>
      <c r="I9" s="339"/>
      <c r="J9" s="443" t="s">
        <v>93</v>
      </c>
      <c r="K9" s="444"/>
      <c r="L9" s="444" t="s">
        <v>94</v>
      </c>
      <c r="M9" s="444"/>
      <c r="N9" s="444" t="s">
        <v>453</v>
      </c>
      <c r="O9" s="338"/>
    </row>
    <row r="10" spans="1:15" x14ac:dyDescent="0.25">
      <c r="A10" s="1274" t="s">
        <v>178</v>
      </c>
      <c r="B10" s="396">
        <v>8</v>
      </c>
      <c r="C10" s="397" t="s">
        <v>472</v>
      </c>
      <c r="D10" s="397"/>
      <c r="E10" s="397"/>
      <c r="F10" s="397"/>
      <c r="G10" s="397"/>
      <c r="H10" s="397"/>
      <c r="I10" s="401"/>
      <c r="J10" s="1268" t="s">
        <v>559</v>
      </c>
      <c r="K10" s="1262"/>
      <c r="L10" s="1263"/>
      <c r="M10" s="402"/>
      <c r="N10" s="402"/>
      <c r="O10" s="38"/>
    </row>
    <row r="11" spans="1:15" x14ac:dyDescent="0.25">
      <c r="A11" s="1275"/>
      <c r="B11" s="365"/>
      <c r="C11" s="79" t="s">
        <v>122</v>
      </c>
      <c r="D11" s="816" t="s">
        <v>390</v>
      </c>
      <c r="E11" s="816"/>
      <c r="F11" s="816"/>
      <c r="G11" s="816"/>
      <c r="H11" s="816"/>
      <c r="I11" s="366">
        <v>21000</v>
      </c>
      <c r="J11" s="351"/>
      <c r="K11" s="352"/>
      <c r="L11" s="350"/>
      <c r="M11" s="390"/>
      <c r="N11" s="393">
        <f t="shared" ref="N11:N17" si="0">+J11-L11</f>
        <v>0</v>
      </c>
      <c r="O11" s="372"/>
    </row>
    <row r="12" spans="1:15" x14ac:dyDescent="0.25">
      <c r="A12" s="1275"/>
      <c r="B12" s="365"/>
      <c r="C12" s="79" t="s">
        <v>123</v>
      </c>
      <c r="D12" s="816" t="s">
        <v>391</v>
      </c>
      <c r="E12" s="816"/>
      <c r="F12" s="816"/>
      <c r="G12" s="816"/>
      <c r="H12" s="816"/>
      <c r="I12" s="366">
        <v>21100</v>
      </c>
      <c r="J12" s="350"/>
      <c r="K12" s="352"/>
      <c r="L12" s="350"/>
      <c r="M12" s="391"/>
      <c r="N12" s="393">
        <f t="shared" si="0"/>
        <v>0</v>
      </c>
      <c r="O12" s="19"/>
    </row>
    <row r="13" spans="1:15" x14ac:dyDescent="0.25">
      <c r="A13" s="1275"/>
      <c r="B13" s="365"/>
      <c r="C13" s="79" t="s">
        <v>124</v>
      </c>
      <c r="D13" s="816" t="s">
        <v>392</v>
      </c>
      <c r="E13" s="816"/>
      <c r="F13" s="816"/>
      <c r="G13" s="816"/>
      <c r="H13" s="816"/>
      <c r="I13" s="366">
        <v>21300</v>
      </c>
      <c r="J13" s="350"/>
      <c r="K13" s="352"/>
      <c r="L13" s="350"/>
      <c r="M13" s="391"/>
      <c r="N13" s="393">
        <f t="shared" si="0"/>
        <v>0</v>
      </c>
      <c r="O13" s="19"/>
    </row>
    <row r="14" spans="1:15" x14ac:dyDescent="0.25">
      <c r="A14" s="1275"/>
      <c r="B14" s="365"/>
      <c r="C14" s="79" t="s">
        <v>125</v>
      </c>
      <c r="D14" s="816" t="s">
        <v>393</v>
      </c>
      <c r="E14" s="816"/>
      <c r="F14" s="816"/>
      <c r="G14" s="816"/>
      <c r="H14" s="816"/>
      <c r="I14" s="366">
        <v>21400</v>
      </c>
      <c r="J14" s="350"/>
      <c r="K14" s="352"/>
      <c r="L14" s="350"/>
      <c r="M14" s="391"/>
      <c r="N14" s="393">
        <f t="shared" si="0"/>
        <v>0</v>
      </c>
      <c r="O14" s="19"/>
    </row>
    <row r="15" spans="1:15" x14ac:dyDescent="0.25">
      <c r="A15" s="1275"/>
      <c r="B15" s="365"/>
      <c r="C15" s="79" t="s">
        <v>126</v>
      </c>
      <c r="D15" s="816" t="s">
        <v>394</v>
      </c>
      <c r="E15" s="816"/>
      <c r="F15" s="816"/>
      <c r="G15" s="816"/>
      <c r="H15" s="816"/>
      <c r="I15" s="366">
        <v>21500</v>
      </c>
      <c r="J15" s="350"/>
      <c r="K15" s="352"/>
      <c r="L15" s="350"/>
      <c r="M15" s="391"/>
      <c r="N15" s="393">
        <f t="shared" si="0"/>
        <v>0</v>
      </c>
      <c r="O15" s="19"/>
    </row>
    <row r="16" spans="1:15" x14ac:dyDescent="0.25">
      <c r="A16" s="1275"/>
      <c r="B16" s="365"/>
      <c r="C16" s="79" t="s">
        <v>127</v>
      </c>
      <c r="D16" s="816" t="s">
        <v>430</v>
      </c>
      <c r="E16" s="816"/>
      <c r="F16" s="816"/>
      <c r="G16" s="816"/>
      <c r="H16" s="816"/>
      <c r="I16" s="366">
        <v>29100</v>
      </c>
      <c r="J16" s="350"/>
      <c r="K16" s="352"/>
      <c r="L16" s="350"/>
      <c r="M16" s="391"/>
      <c r="N16" s="393">
        <f t="shared" si="0"/>
        <v>0</v>
      </c>
      <c r="O16" s="19"/>
    </row>
    <row r="17" spans="1:15" x14ac:dyDescent="0.25">
      <c r="A17" s="1275"/>
      <c r="B17" s="365"/>
      <c r="C17" s="79" t="s">
        <v>128</v>
      </c>
      <c r="D17" s="816" t="s">
        <v>431</v>
      </c>
      <c r="E17" s="816"/>
      <c r="F17" s="816"/>
      <c r="G17" s="816"/>
      <c r="H17" s="816"/>
      <c r="I17" s="366">
        <v>29300</v>
      </c>
      <c r="J17" s="353"/>
      <c r="K17" s="352"/>
      <c r="L17" s="353"/>
      <c r="M17" s="391"/>
      <c r="N17" s="393">
        <f t="shared" si="0"/>
        <v>0</v>
      </c>
      <c r="O17" s="19"/>
    </row>
    <row r="18" spans="1:15" x14ac:dyDescent="0.25">
      <c r="A18" s="1275"/>
      <c r="C18" t="s">
        <v>561</v>
      </c>
      <c r="I18" s="1266" t="s">
        <v>461</v>
      </c>
      <c r="J18" s="352"/>
      <c r="K18" s="352"/>
      <c r="L18" s="352"/>
      <c r="M18" s="352"/>
      <c r="N18" s="352"/>
      <c r="O18" s="19"/>
    </row>
    <row r="19" spans="1:15" ht="15.75" thickBot="1" x14ac:dyDescent="0.3">
      <c r="A19" s="1275"/>
      <c r="B19" s="367"/>
      <c r="C19" s="357"/>
      <c r="D19" s="1269" t="s">
        <v>562</v>
      </c>
      <c r="E19" s="1269"/>
      <c r="F19" s="1269"/>
      <c r="G19" s="1269"/>
      <c r="H19" s="1269"/>
      <c r="I19" s="1267"/>
      <c r="J19" s="393">
        <f>SUM(J11:J18)</f>
        <v>0</v>
      </c>
      <c r="K19" s="352"/>
      <c r="L19" s="393">
        <f>SUM(L11:L18)</f>
        <v>0</v>
      </c>
      <c r="M19" s="352"/>
      <c r="N19" s="406">
        <f>SUM(N11:N17)</f>
        <v>0</v>
      </c>
      <c r="O19" s="19"/>
    </row>
    <row r="20" spans="1:15" ht="15.75" thickTop="1" x14ac:dyDescent="0.25">
      <c r="A20" s="1274" t="s">
        <v>179</v>
      </c>
      <c r="B20" s="396">
        <v>9</v>
      </c>
      <c r="C20" s="397" t="s">
        <v>401</v>
      </c>
      <c r="D20" s="397"/>
      <c r="E20" s="397"/>
      <c r="F20" s="397"/>
      <c r="G20" s="397"/>
      <c r="H20" s="397"/>
      <c r="I20" s="401"/>
      <c r="J20" s="1268" t="s">
        <v>559</v>
      </c>
      <c r="K20" s="1262"/>
      <c r="L20" s="1263"/>
      <c r="M20" s="402"/>
      <c r="N20" s="402"/>
      <c r="O20" s="19"/>
    </row>
    <row r="21" spans="1:15" x14ac:dyDescent="0.25">
      <c r="A21" s="1275"/>
      <c r="B21" s="365"/>
      <c r="C21" s="79" t="s">
        <v>122</v>
      </c>
      <c r="D21" s="816" t="s">
        <v>402</v>
      </c>
      <c r="E21" s="816"/>
      <c r="F21" s="816"/>
      <c r="G21" s="816"/>
      <c r="H21" s="816"/>
      <c r="I21" s="366">
        <v>24200</v>
      </c>
      <c r="J21" s="353"/>
      <c r="K21" s="352"/>
      <c r="L21" s="353"/>
      <c r="M21" s="390"/>
      <c r="N21" s="393">
        <f>+J21-L21</f>
        <v>0</v>
      </c>
      <c r="O21" s="19"/>
    </row>
    <row r="22" spans="1:15" x14ac:dyDescent="0.25">
      <c r="A22" s="1275"/>
      <c r="B22" s="365"/>
      <c r="C22" s="79" t="s">
        <v>123</v>
      </c>
      <c r="D22" s="816" t="s">
        <v>403</v>
      </c>
      <c r="E22" s="816"/>
      <c r="F22" s="816"/>
      <c r="G22" s="816"/>
      <c r="H22" s="816"/>
      <c r="I22" s="366">
        <v>24400</v>
      </c>
      <c r="J22" s="350"/>
      <c r="K22" s="352"/>
      <c r="L22" s="350"/>
      <c r="M22" s="391"/>
      <c r="N22" s="393">
        <f t="shared" ref="N22:N43" si="1">+J22-L22</f>
        <v>0</v>
      </c>
      <c r="O22" s="19"/>
    </row>
    <row r="23" spans="1:15" x14ac:dyDescent="0.25">
      <c r="A23" s="1275"/>
      <c r="B23" s="365"/>
      <c r="C23" s="79" t="s">
        <v>124</v>
      </c>
      <c r="D23" s="816" t="s">
        <v>404</v>
      </c>
      <c r="E23" s="816"/>
      <c r="F23" s="816"/>
      <c r="G23" s="816"/>
      <c r="H23" s="816"/>
      <c r="I23" s="366">
        <v>24600</v>
      </c>
      <c r="J23" s="350"/>
      <c r="K23" s="352"/>
      <c r="L23" s="350"/>
      <c r="M23" s="391"/>
      <c r="N23" s="393">
        <f t="shared" si="1"/>
        <v>0</v>
      </c>
      <c r="O23" s="19"/>
    </row>
    <row r="24" spans="1:15" x14ac:dyDescent="0.25">
      <c r="A24" s="1275"/>
      <c r="B24" s="365"/>
      <c r="C24" s="79" t="s">
        <v>125</v>
      </c>
      <c r="D24" s="816" t="s">
        <v>405</v>
      </c>
      <c r="E24" s="816"/>
      <c r="F24" s="816"/>
      <c r="G24" s="816"/>
      <c r="H24" s="816"/>
      <c r="I24" s="366">
        <v>24800</v>
      </c>
      <c r="J24" s="350"/>
      <c r="K24" s="352"/>
      <c r="L24" s="350"/>
      <c r="M24" s="391"/>
      <c r="N24" s="393">
        <f t="shared" si="1"/>
        <v>0</v>
      </c>
      <c r="O24" s="19"/>
    </row>
    <row r="25" spans="1:15" x14ac:dyDescent="0.25">
      <c r="A25" s="1275"/>
      <c r="B25" s="365"/>
      <c r="C25" s="79" t="s">
        <v>126</v>
      </c>
      <c r="D25" s="816" t="s">
        <v>406</v>
      </c>
      <c r="E25" s="816"/>
      <c r="F25" s="816"/>
      <c r="G25" s="816"/>
      <c r="H25" s="816"/>
      <c r="I25" s="366">
        <v>25000</v>
      </c>
      <c r="J25" s="350"/>
      <c r="K25" s="352"/>
      <c r="L25" s="350"/>
      <c r="M25" s="391"/>
      <c r="N25" s="393">
        <f t="shared" si="1"/>
        <v>0</v>
      </c>
      <c r="O25" s="19"/>
    </row>
    <row r="26" spans="1:15" x14ac:dyDescent="0.25">
      <c r="A26" s="1275"/>
      <c r="B26" s="365"/>
      <c r="C26" s="79" t="s">
        <v>127</v>
      </c>
      <c r="D26" s="816" t="s">
        <v>473</v>
      </c>
      <c r="E26" s="816"/>
      <c r="F26" s="816"/>
      <c r="G26" s="816"/>
      <c r="H26" s="816"/>
      <c r="I26" s="366">
        <v>25200</v>
      </c>
      <c r="J26" s="350"/>
      <c r="K26" s="352"/>
      <c r="L26" s="350"/>
      <c r="M26" s="391"/>
      <c r="N26" s="393">
        <f t="shared" si="1"/>
        <v>0</v>
      </c>
      <c r="O26" s="19"/>
    </row>
    <row r="27" spans="1:15" x14ac:dyDescent="0.25">
      <c r="A27" s="1275"/>
      <c r="B27" s="365"/>
      <c r="C27" s="79" t="s">
        <v>128</v>
      </c>
      <c r="D27" s="816" t="s">
        <v>407</v>
      </c>
      <c r="E27" s="816"/>
      <c r="F27" s="816"/>
      <c r="G27" s="816"/>
      <c r="H27" s="816"/>
      <c r="I27" s="366">
        <v>25400</v>
      </c>
      <c r="J27" s="350"/>
      <c r="K27" s="352"/>
      <c r="L27" s="350"/>
      <c r="M27" s="391"/>
      <c r="N27" s="393">
        <f t="shared" si="1"/>
        <v>0</v>
      </c>
      <c r="O27" s="19"/>
    </row>
    <row r="28" spans="1:15" x14ac:dyDescent="0.25">
      <c r="A28" s="1275"/>
      <c r="B28" s="365"/>
      <c r="C28" s="79" t="s">
        <v>129</v>
      </c>
      <c r="D28" s="816" t="s">
        <v>408</v>
      </c>
      <c r="E28" s="816"/>
      <c r="F28" s="816"/>
      <c r="G28" s="816"/>
      <c r="H28" s="816"/>
      <c r="I28" s="366">
        <v>25600</v>
      </c>
      <c r="J28" s="350"/>
      <c r="K28" s="352"/>
      <c r="L28" s="350"/>
      <c r="M28" s="391"/>
      <c r="N28" s="393">
        <f t="shared" si="1"/>
        <v>0</v>
      </c>
      <c r="O28" s="19"/>
    </row>
    <row r="29" spans="1:15" x14ac:dyDescent="0.25">
      <c r="A29" s="1275"/>
      <c r="B29" s="365"/>
      <c r="C29" s="79" t="s">
        <v>130</v>
      </c>
      <c r="D29" s="816" t="s">
        <v>409</v>
      </c>
      <c r="E29" s="816"/>
      <c r="F29" s="816"/>
      <c r="G29" s="816"/>
      <c r="H29" s="816"/>
      <c r="I29" s="366">
        <v>25800</v>
      </c>
      <c r="J29" s="350"/>
      <c r="K29" s="352"/>
      <c r="L29" s="350"/>
      <c r="M29" s="391"/>
      <c r="N29" s="393">
        <f t="shared" si="1"/>
        <v>0</v>
      </c>
      <c r="O29" s="19"/>
    </row>
    <row r="30" spans="1:15" x14ac:dyDescent="0.25">
      <c r="A30" s="1275"/>
      <c r="B30" s="365"/>
      <c r="C30" s="79" t="s">
        <v>131</v>
      </c>
      <c r="D30" s="816" t="s">
        <v>410</v>
      </c>
      <c r="E30" s="816"/>
      <c r="F30" s="816"/>
      <c r="G30" s="816"/>
      <c r="H30" s="816"/>
      <c r="I30" s="366">
        <v>26000</v>
      </c>
      <c r="J30" s="350"/>
      <c r="K30" s="352"/>
      <c r="L30" s="350"/>
      <c r="M30" s="391"/>
      <c r="N30" s="393">
        <f t="shared" si="1"/>
        <v>0</v>
      </c>
      <c r="O30" s="19"/>
    </row>
    <row r="31" spans="1:15" x14ac:dyDescent="0.25">
      <c r="A31" s="1275"/>
      <c r="B31" s="365"/>
      <c r="C31" s="79" t="s">
        <v>132</v>
      </c>
      <c r="D31" s="816" t="s">
        <v>411</v>
      </c>
      <c r="E31" s="816"/>
      <c r="F31" s="816"/>
      <c r="G31" s="816"/>
      <c r="H31" s="816"/>
      <c r="I31" s="366">
        <v>26200</v>
      </c>
      <c r="J31" s="350"/>
      <c r="K31" s="352"/>
      <c r="L31" s="350"/>
      <c r="M31" s="391"/>
      <c r="N31" s="393">
        <f t="shared" si="1"/>
        <v>0</v>
      </c>
      <c r="O31" s="19"/>
    </row>
    <row r="32" spans="1:15" x14ac:dyDescent="0.25">
      <c r="A32" s="1275"/>
      <c r="B32" s="365"/>
      <c r="C32" s="79" t="s">
        <v>133</v>
      </c>
      <c r="D32" s="816" t="s">
        <v>412</v>
      </c>
      <c r="E32" s="816"/>
      <c r="F32" s="816"/>
      <c r="G32" s="816"/>
      <c r="H32" s="816"/>
      <c r="I32" s="366">
        <v>26400</v>
      </c>
      <c r="J32" s="350"/>
      <c r="K32" s="352"/>
      <c r="L32" s="350"/>
      <c r="M32" s="391"/>
      <c r="N32" s="393">
        <f t="shared" si="1"/>
        <v>0</v>
      </c>
      <c r="O32" s="19"/>
    </row>
    <row r="33" spans="1:15" x14ac:dyDescent="0.25">
      <c r="A33" s="1275"/>
      <c r="B33" s="365"/>
      <c r="C33" s="79" t="s">
        <v>135</v>
      </c>
      <c r="D33" s="816" t="s">
        <v>413</v>
      </c>
      <c r="E33" s="816"/>
      <c r="F33" s="816"/>
      <c r="G33" s="816"/>
      <c r="H33" s="816"/>
      <c r="I33" s="366">
        <v>26600</v>
      </c>
      <c r="J33" s="350"/>
      <c r="K33" s="352"/>
      <c r="L33" s="350"/>
      <c r="M33" s="391"/>
      <c r="N33" s="393">
        <f t="shared" si="1"/>
        <v>0</v>
      </c>
      <c r="O33" s="19"/>
    </row>
    <row r="34" spans="1:15" x14ac:dyDescent="0.25">
      <c r="A34" s="1275"/>
      <c r="B34" s="365"/>
      <c r="C34" s="79" t="s">
        <v>136</v>
      </c>
      <c r="D34" s="816" t="s">
        <v>414</v>
      </c>
      <c r="E34" s="816"/>
      <c r="F34" s="816"/>
      <c r="G34" s="816"/>
      <c r="H34" s="816"/>
      <c r="I34" s="366">
        <v>26700</v>
      </c>
      <c r="J34" s="350"/>
      <c r="K34" s="352"/>
      <c r="L34" s="350"/>
      <c r="M34" s="391"/>
      <c r="N34" s="393">
        <f t="shared" si="1"/>
        <v>0</v>
      </c>
      <c r="O34" s="19"/>
    </row>
    <row r="35" spans="1:15" x14ac:dyDescent="0.25">
      <c r="A35" s="1275"/>
      <c r="B35" s="365"/>
      <c r="C35" s="79" t="s">
        <v>137</v>
      </c>
      <c r="D35" s="816" t="s">
        <v>415</v>
      </c>
      <c r="E35" s="816"/>
      <c r="F35" s="816"/>
      <c r="G35" s="816"/>
      <c r="H35" s="816"/>
      <c r="I35" s="366">
        <v>26800</v>
      </c>
      <c r="J35" s="350"/>
      <c r="K35" s="352"/>
      <c r="L35" s="350"/>
      <c r="M35" s="391"/>
      <c r="N35" s="393">
        <f t="shared" si="1"/>
        <v>0</v>
      </c>
      <c r="O35" s="19"/>
    </row>
    <row r="36" spans="1:15" x14ac:dyDescent="0.25">
      <c r="A36" s="1275"/>
      <c r="B36" s="365"/>
      <c r="C36" s="79" t="s">
        <v>138</v>
      </c>
      <c r="D36" s="816" t="s">
        <v>416</v>
      </c>
      <c r="E36" s="816"/>
      <c r="F36" s="816"/>
      <c r="G36" s="816"/>
      <c r="H36" s="816"/>
      <c r="I36" s="366">
        <v>27000</v>
      </c>
      <c r="J36" s="350"/>
      <c r="K36" s="352"/>
      <c r="L36" s="350"/>
      <c r="M36" s="391"/>
      <c r="N36" s="393">
        <f t="shared" si="1"/>
        <v>0</v>
      </c>
      <c r="O36" s="19"/>
    </row>
    <row r="37" spans="1:15" x14ac:dyDescent="0.25">
      <c r="A37" s="1275"/>
      <c r="B37" s="365"/>
      <c r="C37" s="79" t="s">
        <v>139</v>
      </c>
      <c r="D37" s="816" t="s">
        <v>417</v>
      </c>
      <c r="E37" s="816"/>
      <c r="F37" s="816"/>
      <c r="G37" s="816"/>
      <c r="H37" s="816"/>
      <c r="I37" s="366">
        <v>27200</v>
      </c>
      <c r="J37" s="350"/>
      <c r="K37" s="352"/>
      <c r="L37" s="350"/>
      <c r="M37" s="391"/>
      <c r="N37" s="393">
        <f t="shared" si="1"/>
        <v>0</v>
      </c>
      <c r="O37" s="19"/>
    </row>
    <row r="38" spans="1:15" x14ac:dyDescent="0.25">
      <c r="A38" s="1275"/>
      <c r="B38" s="365"/>
      <c r="C38" s="79" t="s">
        <v>140</v>
      </c>
      <c r="D38" s="816" t="s">
        <v>418</v>
      </c>
      <c r="E38" s="816"/>
      <c r="F38" s="816"/>
      <c r="G38" s="816"/>
      <c r="H38" s="816"/>
      <c r="I38" s="366">
        <v>27400</v>
      </c>
      <c r="J38" s="350"/>
      <c r="K38" s="352"/>
      <c r="L38" s="350"/>
      <c r="M38" s="391"/>
      <c r="N38" s="393">
        <f t="shared" si="1"/>
        <v>0</v>
      </c>
      <c r="O38" s="19"/>
    </row>
    <row r="39" spans="1:15" x14ac:dyDescent="0.25">
      <c r="A39" s="1275"/>
      <c r="B39" s="365"/>
      <c r="C39" s="79" t="s">
        <v>141</v>
      </c>
      <c r="D39" s="816" t="s">
        <v>419</v>
      </c>
      <c r="E39" s="816"/>
      <c r="F39" s="816"/>
      <c r="G39" s="816"/>
      <c r="H39" s="816"/>
      <c r="I39" s="366">
        <v>27600</v>
      </c>
      <c r="J39" s="350"/>
      <c r="K39" s="352"/>
      <c r="L39" s="350"/>
      <c r="M39" s="391"/>
      <c r="N39" s="393">
        <f t="shared" si="1"/>
        <v>0</v>
      </c>
      <c r="O39" s="19"/>
    </row>
    <row r="40" spans="1:15" x14ac:dyDescent="0.25">
      <c r="A40" s="1275"/>
      <c r="B40" s="365"/>
      <c r="C40" s="79" t="s">
        <v>142</v>
      </c>
      <c r="D40" s="816" t="s">
        <v>420</v>
      </c>
      <c r="E40" s="816"/>
      <c r="F40" s="816"/>
      <c r="G40" s="816"/>
      <c r="H40" s="816"/>
      <c r="I40" s="366">
        <v>27800</v>
      </c>
      <c r="J40" s="350"/>
      <c r="K40" s="352"/>
      <c r="L40" s="350"/>
      <c r="M40" s="391"/>
      <c r="N40" s="393">
        <f t="shared" si="1"/>
        <v>0</v>
      </c>
      <c r="O40" s="19"/>
    </row>
    <row r="41" spans="1:15" x14ac:dyDescent="0.25">
      <c r="A41" s="1275"/>
      <c r="B41" s="365"/>
      <c r="C41" s="79" t="s">
        <v>143</v>
      </c>
      <c r="D41" s="816" t="s">
        <v>421</v>
      </c>
      <c r="E41" s="816"/>
      <c r="F41" s="816"/>
      <c r="G41" s="816"/>
      <c r="H41" s="816"/>
      <c r="I41" s="366">
        <v>28000</v>
      </c>
      <c r="J41" s="350"/>
      <c r="K41" s="352"/>
      <c r="L41" s="350"/>
      <c r="M41" s="391"/>
      <c r="N41" s="393">
        <f t="shared" si="1"/>
        <v>0</v>
      </c>
      <c r="O41" s="19"/>
    </row>
    <row r="42" spans="1:15" x14ac:dyDescent="0.25">
      <c r="A42" s="1275"/>
      <c r="B42" s="365"/>
      <c r="C42" s="79" t="s">
        <v>196</v>
      </c>
      <c r="D42" s="816" t="s">
        <v>422</v>
      </c>
      <c r="E42" s="816"/>
      <c r="F42" s="816"/>
      <c r="G42" s="816"/>
      <c r="H42" s="816"/>
      <c r="I42" s="366">
        <v>28400</v>
      </c>
      <c r="J42" s="350"/>
      <c r="K42" s="352"/>
      <c r="L42" s="350"/>
      <c r="M42" s="391"/>
      <c r="N42" s="393">
        <f t="shared" si="1"/>
        <v>0</v>
      </c>
      <c r="O42" s="19"/>
    </row>
    <row r="43" spans="1:15" x14ac:dyDescent="0.25">
      <c r="A43" s="1275"/>
      <c r="B43" s="365"/>
      <c r="C43" s="79" t="s">
        <v>197</v>
      </c>
      <c r="D43" s="816" t="s">
        <v>423</v>
      </c>
      <c r="E43" s="816"/>
      <c r="F43" s="816"/>
      <c r="G43" s="816"/>
      <c r="H43" s="816"/>
      <c r="I43" s="366">
        <v>28600</v>
      </c>
      <c r="J43" s="350"/>
      <c r="K43" s="352"/>
      <c r="L43" s="350"/>
      <c r="M43" s="391"/>
      <c r="N43" s="393">
        <f t="shared" si="1"/>
        <v>0</v>
      </c>
      <c r="O43" s="19"/>
    </row>
    <row r="44" spans="1:15" x14ac:dyDescent="0.25">
      <c r="A44" s="1275"/>
      <c r="B44" s="74"/>
      <c r="C44" t="s">
        <v>198</v>
      </c>
      <c r="D44" s="94" t="s">
        <v>560</v>
      </c>
      <c r="E44" s="94"/>
      <c r="F44" s="94"/>
      <c r="G44" s="94"/>
      <c r="H44" s="94"/>
      <c r="I44" s="1266" t="s">
        <v>462</v>
      </c>
      <c r="J44" s="352"/>
      <c r="K44" s="352"/>
      <c r="L44" s="352"/>
      <c r="M44" s="352"/>
      <c r="N44" s="352"/>
      <c r="O44" s="19"/>
    </row>
    <row r="45" spans="1:15" ht="15.75" thickBot="1" x14ac:dyDescent="0.3">
      <c r="A45" s="1275"/>
      <c r="B45" s="367"/>
      <c r="C45" s="357"/>
      <c r="D45" s="1269"/>
      <c r="E45" s="1269"/>
      <c r="F45" s="1269"/>
      <c r="G45" s="1269"/>
      <c r="H45" s="1269"/>
      <c r="I45" s="1267"/>
      <c r="J45" s="393">
        <f>SUM(J21:J44)</f>
        <v>0</v>
      </c>
      <c r="K45" s="352"/>
      <c r="L45" s="393">
        <f>SUM(L21:L44)</f>
        <v>0</v>
      </c>
      <c r="M45" s="352"/>
      <c r="N45" s="406">
        <f>SUM(N21:N43)</f>
        <v>0</v>
      </c>
      <c r="O45" s="19"/>
    </row>
    <row r="46" spans="1:15" ht="15.75" thickTop="1" x14ac:dyDescent="0.25">
      <c r="A46" s="1271" t="s">
        <v>180</v>
      </c>
      <c r="B46" s="396">
        <v>10</v>
      </c>
      <c r="C46" s="397" t="s">
        <v>435</v>
      </c>
      <c r="D46" s="397"/>
      <c r="E46" s="397"/>
      <c r="F46" s="397"/>
      <c r="G46" s="397"/>
      <c r="H46" s="397"/>
      <c r="I46" s="401"/>
      <c r="J46" s="402"/>
      <c r="K46" s="402"/>
      <c r="L46" s="402"/>
      <c r="M46" s="402"/>
      <c r="N46" s="402"/>
      <c r="O46" s="38"/>
    </row>
    <row r="47" spans="1:15" x14ac:dyDescent="0.25">
      <c r="A47" s="1272"/>
      <c r="B47" s="365"/>
      <c r="C47" s="79" t="s">
        <v>122</v>
      </c>
      <c r="D47" s="816" t="s">
        <v>436</v>
      </c>
      <c r="E47" s="816"/>
      <c r="F47" s="816"/>
      <c r="G47" s="816"/>
      <c r="H47" s="816"/>
      <c r="I47" s="366">
        <v>29500</v>
      </c>
      <c r="J47" s="353"/>
      <c r="K47" s="352"/>
      <c r="L47" s="353"/>
      <c r="M47" s="390"/>
      <c r="N47" s="393">
        <f>J47-L47</f>
        <v>0</v>
      </c>
      <c r="O47" s="19"/>
    </row>
    <row r="48" spans="1:15" x14ac:dyDescent="0.25">
      <c r="A48" s="1272"/>
      <c r="B48" s="365"/>
      <c r="C48" s="79" t="s">
        <v>123</v>
      </c>
      <c r="D48" s="816" t="s">
        <v>437</v>
      </c>
      <c r="E48" s="816"/>
      <c r="F48" s="816"/>
      <c r="G48" s="816"/>
      <c r="H48" s="816"/>
      <c r="I48" s="366">
        <v>29600</v>
      </c>
      <c r="J48" s="350"/>
      <c r="K48" s="352"/>
      <c r="L48" s="350"/>
      <c r="M48" s="391"/>
      <c r="N48" s="393">
        <f>J48-L48</f>
        <v>0</v>
      </c>
      <c r="O48" s="19"/>
    </row>
    <row r="49" spans="1:15" x14ac:dyDescent="0.25">
      <c r="A49" s="1272"/>
      <c r="B49" s="365"/>
      <c r="C49" s="79" t="s">
        <v>124</v>
      </c>
      <c r="D49" s="816" t="s">
        <v>438</v>
      </c>
      <c r="E49" s="816"/>
      <c r="F49" s="816"/>
      <c r="G49" s="816"/>
      <c r="H49" s="816"/>
      <c r="I49" s="366">
        <v>29700</v>
      </c>
      <c r="J49" s="350"/>
      <c r="K49" s="352"/>
      <c r="L49" s="350"/>
      <c r="M49" s="391"/>
      <c r="N49" s="393">
        <f>J49-L49</f>
        <v>0</v>
      </c>
      <c r="O49" s="19"/>
    </row>
    <row r="50" spans="1:15" x14ac:dyDescent="0.25">
      <c r="A50" s="1272"/>
      <c r="B50" s="74"/>
      <c r="I50" s="1266" t="s">
        <v>463</v>
      </c>
      <c r="J50" s="352"/>
      <c r="K50" s="352"/>
      <c r="L50" s="352"/>
      <c r="M50" s="352"/>
      <c r="N50" s="352"/>
      <c r="O50" s="19"/>
    </row>
    <row r="51" spans="1:15" ht="15.75" thickBot="1" x14ac:dyDescent="0.3">
      <c r="A51" s="1272"/>
      <c r="B51" s="367"/>
      <c r="C51" s="357" t="s">
        <v>125</v>
      </c>
      <c r="D51" s="357" t="s">
        <v>474</v>
      </c>
      <c r="E51" s="357"/>
      <c r="F51" s="357"/>
      <c r="G51" s="357"/>
      <c r="H51" s="357"/>
      <c r="I51" s="1267"/>
      <c r="J51" s="394">
        <f>SUM(J47:J50)</f>
        <v>0</v>
      </c>
      <c r="K51" s="352"/>
      <c r="L51" s="393">
        <f>SUM(L47:L50)</f>
        <v>0</v>
      </c>
      <c r="M51" s="352"/>
      <c r="N51" s="406">
        <f>SUM(N47:N49)</f>
        <v>0</v>
      </c>
      <c r="O51" s="19"/>
    </row>
    <row r="52" spans="1:15" ht="15.75" thickTop="1" x14ac:dyDescent="0.25">
      <c r="A52" s="1273"/>
      <c r="B52" s="335"/>
      <c r="C52" s="43"/>
      <c r="D52" s="43"/>
      <c r="E52" s="43"/>
      <c r="F52" s="43"/>
      <c r="G52" s="43"/>
      <c r="H52" s="43"/>
      <c r="I52" s="335"/>
      <c r="J52" s="347"/>
      <c r="K52" s="43"/>
      <c r="L52" s="43"/>
      <c r="M52" s="43"/>
      <c r="N52" s="43"/>
      <c r="O52" s="28"/>
    </row>
  </sheetData>
  <sheetProtection algorithmName="SHA-512" hashValue="HL+uvNX//42A0+9/ecwEbum5f+Q8C2wtIriaUSBzK1npxmDnPNCByhihzTFVmQAAIcB5DL9XkcTTcqmkKGqqxQ==" saltValue="ko7oHT+S1aTJjvPtz6Su/g==" spinCount="100000" sheet="1" selectLockedCells="1"/>
  <mergeCells count="50">
    <mergeCell ref="A3:N3"/>
    <mergeCell ref="J10:L10"/>
    <mergeCell ref="J20:L20"/>
    <mergeCell ref="D17:H17"/>
    <mergeCell ref="D11:H11"/>
    <mergeCell ref="D12:H12"/>
    <mergeCell ref="D13:H13"/>
    <mergeCell ref="D14:H14"/>
    <mergeCell ref="D15:H15"/>
    <mergeCell ref="D16:H16"/>
    <mergeCell ref="A7:O7"/>
    <mergeCell ref="A10:A19"/>
    <mergeCell ref="I18:I19"/>
    <mergeCell ref="D19:H19"/>
    <mergeCell ref="D49:H49"/>
    <mergeCell ref="D37:H37"/>
    <mergeCell ref="D45:H45"/>
    <mergeCell ref="D36:H36"/>
    <mergeCell ref="D29:H29"/>
    <mergeCell ref="D32:H32"/>
    <mergeCell ref="D33:H33"/>
    <mergeCell ref="D34:H34"/>
    <mergeCell ref="D35:H35"/>
    <mergeCell ref="D30:H30"/>
    <mergeCell ref="D31:H31"/>
    <mergeCell ref="D39:H39"/>
    <mergeCell ref="D43:H43"/>
    <mergeCell ref="I50:I51"/>
    <mergeCell ref="A1:O1"/>
    <mergeCell ref="L5:O5"/>
    <mergeCell ref="L6:N6"/>
    <mergeCell ref="A6:K6"/>
    <mergeCell ref="A5:K5"/>
    <mergeCell ref="I44:I45"/>
    <mergeCell ref="D38:H38"/>
    <mergeCell ref="D40:H40"/>
    <mergeCell ref="D41:H41"/>
    <mergeCell ref="A46:A52"/>
    <mergeCell ref="A20:A45"/>
    <mergeCell ref="D47:H47"/>
    <mergeCell ref="D48:H48"/>
    <mergeCell ref="D21:H21"/>
    <mergeCell ref="D22:H22"/>
    <mergeCell ref="D24:H24"/>
    <mergeCell ref="D25:H25"/>
    <mergeCell ref="D42:H42"/>
    <mergeCell ref="D28:H28"/>
    <mergeCell ref="D23:H23"/>
    <mergeCell ref="D26:H26"/>
    <mergeCell ref="D27:H27"/>
  </mergeCells>
  <phoneticPr fontId="51" type="noConversion"/>
  <printOptions horizontalCentered="1"/>
  <pageMargins left="0.4" right="0.4" top="0.8" bottom="0.8" header="0.5" footer="0.5"/>
  <pageSetup scale="85" orientation="portrait" r:id="rId1"/>
  <headerFooter alignWithMargins="0">
    <oddFooter>&amp;LFormulario VAE-009-A  Rev. 2010-08&amp;C&amp;D, &amp;T&amp;R20 de 21  (Anejo AJ  3 de 4)</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O27"/>
  <sheetViews>
    <sheetView showGridLines="0" topLeftCell="A7" zoomScale="153" zoomScaleNormal="153" workbookViewId="0">
      <selection activeCell="H9" sqref="H9:L9"/>
    </sheetView>
  </sheetViews>
  <sheetFormatPr defaultRowHeight="15" x14ac:dyDescent="0.25"/>
  <cols>
    <col min="1" max="1" width="2.42578125" customWidth="1"/>
    <col min="2" max="2" width="3.140625" customWidth="1"/>
    <col min="3" max="3" width="2.7109375" customWidth="1"/>
    <col min="4" max="4" width="8.5703125" customWidth="1"/>
    <col min="5" max="5" width="2.7109375" customWidth="1"/>
    <col min="6" max="6" width="14.42578125" customWidth="1"/>
    <col min="7" max="7" width="2.7109375" customWidth="1"/>
    <col min="8" max="8" width="18.42578125" customWidth="1"/>
    <col min="9" max="10" width="13.28515625" customWidth="1"/>
    <col min="11" max="11" width="1.7109375" customWidth="1"/>
    <col min="12" max="12" width="14" customWidth="1"/>
    <col min="13" max="13" width="1.7109375" customWidth="1"/>
    <col min="14" max="14" width="14" customWidth="1"/>
    <col min="15" max="15" width="0.85546875" customWidth="1"/>
  </cols>
  <sheetData>
    <row r="1" spans="1:15" x14ac:dyDescent="0.25">
      <c r="A1" s="805" t="s">
        <v>273</v>
      </c>
      <c r="B1" s="805"/>
      <c r="C1" s="805"/>
      <c r="D1" s="805"/>
      <c r="E1" s="805"/>
      <c r="F1" s="805"/>
      <c r="G1" s="805"/>
      <c r="H1" s="805"/>
      <c r="I1" s="805"/>
      <c r="J1" s="805"/>
      <c r="K1" s="805"/>
      <c r="L1" s="805"/>
      <c r="M1" s="805"/>
      <c r="N1" s="805"/>
      <c r="O1" s="805"/>
    </row>
    <row r="2" spans="1:15" ht="15.75" x14ac:dyDescent="0.25">
      <c r="B2" s="340"/>
      <c r="C2" s="74"/>
      <c r="D2" s="74"/>
      <c r="E2" s="137"/>
      <c r="F2" s="593" t="s">
        <v>691</v>
      </c>
      <c r="G2" s="593"/>
      <c r="H2" s="593"/>
      <c r="I2" s="593"/>
      <c r="J2" s="593"/>
      <c r="K2" s="593"/>
      <c r="L2" s="593"/>
      <c r="M2" s="16"/>
      <c r="N2" s="431">
        <f>+'1 FO-Ingresos'!L2</f>
        <v>2022</v>
      </c>
      <c r="O2" s="74"/>
    </row>
    <row r="3" spans="1:15" x14ac:dyDescent="0.25">
      <c r="A3" s="814" t="s">
        <v>844</v>
      </c>
      <c r="B3" s="817"/>
      <c r="C3" s="817"/>
      <c r="D3" s="817"/>
      <c r="E3" s="817"/>
      <c r="F3" s="817"/>
      <c r="G3" s="817"/>
      <c r="H3" s="817"/>
      <c r="I3" s="817"/>
      <c r="J3" s="817"/>
      <c r="K3" s="817"/>
      <c r="L3" s="817"/>
      <c r="M3" s="817"/>
      <c r="N3" s="817"/>
    </row>
    <row r="4" spans="1:15" x14ac:dyDescent="0.25">
      <c r="B4" s="340"/>
      <c r="C4" s="31"/>
      <c r="I4" s="74"/>
      <c r="J4" s="341"/>
      <c r="L4" s="690" t="str">
        <f>'1 FO-Ingresos'!K4</f>
        <v/>
      </c>
      <c r="M4" s="177"/>
      <c r="N4" s="440" t="s">
        <v>451</v>
      </c>
    </row>
    <row r="5" spans="1:15" ht="24" customHeight="1" x14ac:dyDescent="0.25">
      <c r="A5" s="839" t="str">
        <f>+'1 FO-Ingresos'!A5:J5</f>
        <v>Parroquia X</v>
      </c>
      <c r="B5" s="819"/>
      <c r="C5" s="819"/>
      <c r="D5" s="819"/>
      <c r="E5" s="819"/>
      <c r="F5" s="819"/>
      <c r="G5" s="819"/>
      <c r="H5" s="819"/>
      <c r="I5" s="819"/>
      <c r="J5" s="819"/>
      <c r="K5" s="854"/>
      <c r="L5" s="821">
        <f>'1 FO-Ingresos'!K5</f>
        <v>999</v>
      </c>
      <c r="M5" s="821"/>
      <c r="N5" s="821"/>
      <c r="O5" s="822"/>
    </row>
    <row r="6" spans="1:15" ht="11.25" customHeight="1" x14ac:dyDescent="0.25">
      <c r="A6" s="792" t="s">
        <v>106</v>
      </c>
      <c r="B6" s="793"/>
      <c r="C6" s="793"/>
      <c r="D6" s="793"/>
      <c r="E6" s="793"/>
      <c r="F6" s="793"/>
      <c r="G6" s="793"/>
      <c r="H6" s="793"/>
      <c r="I6" s="793"/>
      <c r="J6" s="793"/>
      <c r="K6" s="794"/>
      <c r="L6" s="786" t="s">
        <v>78</v>
      </c>
      <c r="M6" s="787"/>
      <c r="N6" s="787"/>
      <c r="O6" s="788"/>
    </row>
    <row r="7" spans="1:15" ht="24" customHeight="1" x14ac:dyDescent="0.25">
      <c r="A7" s="815" t="s">
        <v>464</v>
      </c>
      <c r="B7" s="815"/>
      <c r="C7" s="815"/>
      <c r="D7" s="815"/>
      <c r="E7" s="815"/>
      <c r="F7" s="815"/>
      <c r="G7" s="815"/>
      <c r="H7" s="815"/>
      <c r="I7" s="815"/>
      <c r="J7" s="815"/>
      <c r="K7" s="815"/>
      <c r="L7" s="815"/>
      <c r="M7" s="815"/>
      <c r="N7" s="815"/>
      <c r="O7" s="815"/>
    </row>
    <row r="8" spans="1:15" ht="30" customHeight="1" x14ac:dyDescent="0.25">
      <c r="A8" s="1276" t="s">
        <v>585</v>
      </c>
      <c r="B8" s="1277"/>
      <c r="C8" s="1277"/>
      <c r="D8" s="1277"/>
      <c r="E8" s="1277"/>
      <c r="F8" s="1277"/>
      <c r="G8" s="1277"/>
      <c r="H8" s="1277"/>
      <c r="I8" s="1277"/>
      <c r="J8" s="1277"/>
      <c r="K8" s="1277"/>
      <c r="L8" s="1277"/>
      <c r="M8" s="1277"/>
      <c r="N8" s="1277"/>
      <c r="O8" s="1278"/>
    </row>
    <row r="9" spans="1:15" ht="15" customHeight="1" x14ac:dyDescent="0.25">
      <c r="A9" s="824" t="s">
        <v>181</v>
      </c>
      <c r="B9" s="363">
        <v>11</v>
      </c>
      <c r="C9" s="1279" t="s">
        <v>439</v>
      </c>
      <c r="D9" s="1279"/>
      <c r="E9" s="1279"/>
      <c r="F9" s="1279"/>
      <c r="G9" s="363"/>
      <c r="H9" s="1280" t="s">
        <v>570</v>
      </c>
      <c r="I9" s="1280"/>
      <c r="J9" s="1280"/>
      <c r="K9" s="1280"/>
      <c r="L9" s="1280"/>
      <c r="M9" s="41"/>
      <c r="N9" s="41"/>
      <c r="O9" s="25"/>
    </row>
    <row r="10" spans="1:15" x14ac:dyDescent="0.25">
      <c r="A10" s="1259"/>
      <c r="B10" s="79"/>
      <c r="C10" s="79" t="s">
        <v>122</v>
      </c>
      <c r="D10" s="816" t="s">
        <v>595</v>
      </c>
      <c r="E10" s="816"/>
      <c r="F10" s="816"/>
      <c r="G10" s="816"/>
      <c r="H10" s="816"/>
      <c r="I10" s="816"/>
      <c r="J10" s="816"/>
      <c r="K10" s="418"/>
      <c r="L10" s="394">
        <f>'18 Anejo AJ Encas 1 a 4 '!N15</f>
        <v>0</v>
      </c>
      <c r="M10" s="18"/>
      <c r="O10" s="19"/>
    </row>
    <row r="11" spans="1:15" x14ac:dyDescent="0.25">
      <c r="A11" s="1259"/>
      <c r="B11" s="79"/>
      <c r="C11" s="79" t="s">
        <v>123</v>
      </c>
      <c r="D11" s="816" t="s">
        <v>475</v>
      </c>
      <c r="E11" s="816"/>
      <c r="F11" s="816"/>
      <c r="G11" s="816"/>
      <c r="H11" s="816"/>
      <c r="I11" s="816"/>
      <c r="J11" s="816"/>
      <c r="K11" s="418"/>
      <c r="L11" s="393">
        <f>IF('19 Anejo AJ Encas 5 a 7'!N21&gt;0,'19 Anejo AJ Encas 5 a 7'!N21,0)</f>
        <v>0</v>
      </c>
      <c r="M11" s="18"/>
      <c r="O11" s="19"/>
    </row>
    <row r="12" spans="1:15" x14ac:dyDescent="0.25">
      <c r="A12" s="1259"/>
      <c r="B12" s="79"/>
      <c r="C12" s="79" t="s">
        <v>124</v>
      </c>
      <c r="D12" s="816" t="s">
        <v>476</v>
      </c>
      <c r="E12" s="816"/>
      <c r="F12" s="816"/>
      <c r="G12" s="816"/>
      <c r="H12" s="816"/>
      <c r="I12" s="816"/>
      <c r="J12" s="816"/>
      <c r="K12" s="418"/>
      <c r="L12" s="393">
        <f>'20 Anejo AJ Encas 8 a 10'!N51</f>
        <v>0</v>
      </c>
      <c r="M12" s="18"/>
      <c r="O12" s="19"/>
    </row>
    <row r="13" spans="1:15" ht="15" customHeight="1" x14ac:dyDescent="0.25">
      <c r="A13" s="1259"/>
      <c r="B13" s="625"/>
      <c r="C13" s="94" t="s">
        <v>125</v>
      </c>
      <c r="D13" s="1281" t="s">
        <v>746</v>
      </c>
      <c r="E13" s="1281"/>
      <c r="F13" s="1281"/>
      <c r="G13" s="1281"/>
      <c r="H13" s="1281"/>
      <c r="I13" s="1281"/>
      <c r="J13" s="1281"/>
      <c r="K13" s="94"/>
      <c r="L13" s="352"/>
      <c r="O13" s="19"/>
    </row>
    <row r="14" spans="1:15" x14ac:dyDescent="0.25">
      <c r="A14" s="1260"/>
      <c r="B14" s="357"/>
      <c r="C14" s="357"/>
      <c r="D14" s="357" t="s">
        <v>465</v>
      </c>
      <c r="E14" s="357"/>
      <c r="F14" s="357"/>
      <c r="G14" s="357"/>
      <c r="H14" s="357"/>
      <c r="I14" s="357"/>
      <c r="J14" s="357"/>
      <c r="K14" s="357"/>
      <c r="L14" s="392"/>
      <c r="M14" s="357"/>
      <c r="N14" s="394">
        <f>SUM(L10:L12)</f>
        <v>0</v>
      </c>
      <c r="O14" s="372"/>
    </row>
    <row r="15" spans="1:15" s="11" customFormat="1" ht="21.75" customHeight="1" x14ac:dyDescent="0.25">
      <c r="A15" s="824" t="s">
        <v>182</v>
      </c>
      <c r="B15" s="419">
        <v>12</v>
      </c>
      <c r="C15" s="399" t="s">
        <v>440</v>
      </c>
      <c r="D15" s="399"/>
      <c r="E15" s="399"/>
      <c r="F15" s="399"/>
      <c r="G15" s="399"/>
      <c r="H15" s="399"/>
      <c r="I15" s="399"/>
      <c r="J15" s="399"/>
      <c r="K15" s="399"/>
      <c r="L15" s="402"/>
      <c r="O15" s="38"/>
    </row>
    <row r="16" spans="1:15" x14ac:dyDescent="0.25">
      <c r="A16" s="1259"/>
      <c r="B16" s="419"/>
      <c r="C16" s="357" t="s">
        <v>122</v>
      </c>
      <c r="D16" s="816" t="s">
        <v>596</v>
      </c>
      <c r="E16" s="816"/>
      <c r="F16" s="816"/>
      <c r="G16" s="816"/>
      <c r="H16" s="816"/>
      <c r="I16" s="816"/>
      <c r="J16" s="816"/>
      <c r="K16" s="816"/>
      <c r="L16" s="394">
        <f>-1*'18 Anejo AJ Encas 1 a 4 '!N22</f>
        <v>0</v>
      </c>
      <c r="O16" s="19"/>
    </row>
    <row r="17" spans="1:15" x14ac:dyDescent="0.25">
      <c r="A17" s="1259"/>
      <c r="B17" s="419"/>
      <c r="C17" s="79" t="s">
        <v>123</v>
      </c>
      <c r="D17" s="816" t="s">
        <v>602</v>
      </c>
      <c r="E17" s="816"/>
      <c r="F17" s="816"/>
      <c r="G17" s="816"/>
      <c r="H17" s="816"/>
      <c r="I17" s="816"/>
      <c r="J17" s="816"/>
      <c r="K17" s="418"/>
      <c r="L17" s="393">
        <f>-1*'18 Anejo AJ Encas 1 a 4 '!N33</f>
        <v>0</v>
      </c>
      <c r="O17" s="19"/>
    </row>
    <row r="18" spans="1:15" x14ac:dyDescent="0.25">
      <c r="A18" s="1259"/>
      <c r="B18" s="419"/>
      <c r="C18" s="357" t="s">
        <v>124</v>
      </c>
      <c r="D18" s="816" t="s">
        <v>743</v>
      </c>
      <c r="E18" s="816"/>
      <c r="F18" s="816"/>
      <c r="G18" s="816"/>
      <c r="H18" s="816"/>
      <c r="I18" s="816"/>
      <c r="J18" s="816"/>
      <c r="K18" s="816"/>
      <c r="L18" s="393">
        <f>'19 Anejo AJ Encas 5 a 7'!N31</f>
        <v>0</v>
      </c>
      <c r="O18" s="19"/>
    </row>
    <row r="19" spans="1:15" x14ac:dyDescent="0.25">
      <c r="A19" s="1259"/>
      <c r="B19" s="419"/>
      <c r="C19" s="357" t="s">
        <v>125</v>
      </c>
      <c r="D19" s="816" t="s">
        <v>749</v>
      </c>
      <c r="E19" s="816"/>
      <c r="F19" s="816"/>
      <c r="G19" s="816"/>
      <c r="H19" s="816"/>
      <c r="I19" s="816"/>
      <c r="J19" s="816"/>
      <c r="K19" s="816"/>
      <c r="L19" s="393">
        <f>'19 Anejo AJ Encas 5 a 7'!N48</f>
        <v>0</v>
      </c>
      <c r="O19" s="19"/>
    </row>
    <row r="20" spans="1:15" x14ac:dyDescent="0.25">
      <c r="A20" s="1259"/>
      <c r="B20" s="419"/>
      <c r="C20" s="357" t="s">
        <v>126</v>
      </c>
      <c r="D20" s="816" t="s">
        <v>477</v>
      </c>
      <c r="E20" s="816"/>
      <c r="F20" s="816"/>
      <c r="G20" s="816"/>
      <c r="H20" s="816"/>
      <c r="I20" s="816"/>
      <c r="J20" s="816"/>
      <c r="K20" s="816"/>
      <c r="L20" s="393">
        <f>IF('19 Anejo AJ Encas 5 a 7'!N21&lt;0,-'19 Anejo AJ Encas 5 a 7'!N21,0)</f>
        <v>0</v>
      </c>
      <c r="O20" s="19"/>
    </row>
    <row r="21" spans="1:15" x14ac:dyDescent="0.25">
      <c r="A21" s="1259"/>
      <c r="B21" s="419"/>
      <c r="C21" s="357" t="s">
        <v>127</v>
      </c>
      <c r="D21" s="816" t="s">
        <v>478</v>
      </c>
      <c r="E21" s="816"/>
      <c r="F21" s="816"/>
      <c r="G21" s="816"/>
      <c r="H21" s="816"/>
      <c r="I21" s="816"/>
      <c r="J21" s="816"/>
      <c r="K21" s="816"/>
      <c r="L21" s="393">
        <f>'18 Anejo AJ Encas 1 a 4 '!N44</f>
        <v>0</v>
      </c>
      <c r="O21" s="19"/>
    </row>
    <row r="22" spans="1:15" x14ac:dyDescent="0.25">
      <c r="A22" s="1259"/>
      <c r="B22" s="419"/>
      <c r="C22" s="357" t="s">
        <v>128</v>
      </c>
      <c r="D22" s="816" t="s">
        <v>479</v>
      </c>
      <c r="E22" s="816"/>
      <c r="F22" s="816"/>
      <c r="G22" s="816"/>
      <c r="H22" s="816"/>
      <c r="I22" s="816"/>
      <c r="J22" s="816"/>
      <c r="K22" s="816"/>
      <c r="L22" s="393">
        <f>'18 Anejo AJ Encas 1 a 4 '!N20</f>
        <v>0</v>
      </c>
      <c r="O22" s="19"/>
    </row>
    <row r="23" spans="1:15" ht="15" customHeight="1" x14ac:dyDescent="0.25">
      <c r="A23" s="1259"/>
      <c r="B23" s="625"/>
      <c r="C23" s="94" t="s">
        <v>129</v>
      </c>
      <c r="D23" s="1281" t="s">
        <v>745</v>
      </c>
      <c r="E23" s="1281"/>
      <c r="F23" s="1281"/>
      <c r="G23" s="1281"/>
      <c r="H23" s="1281"/>
      <c r="I23" s="1281"/>
      <c r="J23" s="1281"/>
      <c r="K23" s="94"/>
      <c r="L23" s="352"/>
      <c r="O23" s="19"/>
    </row>
    <row r="24" spans="1:15" x14ac:dyDescent="0.25">
      <c r="A24" s="1260"/>
      <c r="B24" s="419"/>
      <c r="C24" s="357"/>
      <c r="D24" s="1269" t="s">
        <v>466</v>
      </c>
      <c r="E24" s="1269"/>
      <c r="F24" s="1269"/>
      <c r="G24" s="1269"/>
      <c r="H24" s="1269"/>
      <c r="I24" s="1269"/>
      <c r="J24" s="1269"/>
      <c r="K24" s="1269"/>
      <c r="L24" s="1269"/>
      <c r="M24" s="1269"/>
      <c r="N24" s="393">
        <f>SUM(L17:L22)</f>
        <v>0</v>
      </c>
      <c r="O24" s="19"/>
    </row>
    <row r="25" spans="1:15" ht="7.5" customHeight="1" x14ac:dyDescent="0.25">
      <c r="A25" s="824" t="s">
        <v>454</v>
      </c>
      <c r="O25" s="19"/>
    </row>
    <row r="26" spans="1:15" ht="15.75" thickBot="1" x14ac:dyDescent="0.3">
      <c r="A26" s="825"/>
      <c r="B26" s="419">
        <v>13</v>
      </c>
      <c r="C26" s="1269" t="s">
        <v>744</v>
      </c>
      <c r="D26" s="1269"/>
      <c r="E26" s="1269"/>
      <c r="F26" s="1269"/>
      <c r="G26" s="1269"/>
      <c r="H26" s="1269"/>
      <c r="I26" s="1269"/>
      <c r="J26" s="1269"/>
      <c r="K26" s="1269"/>
      <c r="L26" s="1269"/>
      <c r="M26" s="1269"/>
      <c r="N26" s="406">
        <f>N14-N24</f>
        <v>0</v>
      </c>
      <c r="O26" s="372"/>
    </row>
    <row r="27" spans="1:15" ht="15.75" thickTop="1" x14ac:dyDescent="0.25">
      <c r="A27" s="826"/>
      <c r="B27" s="43"/>
      <c r="C27" s="43"/>
      <c r="D27" s="43"/>
      <c r="E27" s="43"/>
      <c r="F27" s="43"/>
      <c r="G27" s="43"/>
      <c r="H27" s="43"/>
      <c r="I27" s="43"/>
      <c r="J27" s="43"/>
      <c r="K27" s="43"/>
      <c r="L27" s="43"/>
      <c r="M27" s="43"/>
      <c r="N27" s="43"/>
      <c r="O27" s="28"/>
    </row>
  </sheetData>
  <sheetProtection algorithmName="SHA-512" hashValue="P8kiqrn34yGcDbuJ6/tfhvVsCsp188fBBfThSmOT7tm6/0EsEZoxAZRJi99HobQs9cmMRssduD0qnqlN7JinDg==" saltValue="IviwhDoYbvddcamtPh4lzw==" spinCount="100000" sheet="1" selectLockedCells="1"/>
  <mergeCells count="27">
    <mergeCell ref="L6:O6"/>
    <mergeCell ref="A6:K6"/>
    <mergeCell ref="A7:O7"/>
    <mergeCell ref="A1:O1"/>
    <mergeCell ref="L5:O5"/>
    <mergeCell ref="A5:K5"/>
    <mergeCell ref="A3:N3"/>
    <mergeCell ref="A25:A27"/>
    <mergeCell ref="A9:A14"/>
    <mergeCell ref="D23:J23"/>
    <mergeCell ref="D19:K19"/>
    <mergeCell ref="C26:M26"/>
    <mergeCell ref="A15:A24"/>
    <mergeCell ref="D24:M24"/>
    <mergeCell ref="D16:K16"/>
    <mergeCell ref="D10:J10"/>
    <mergeCell ref="D11:J11"/>
    <mergeCell ref="D20:K20"/>
    <mergeCell ref="D21:K21"/>
    <mergeCell ref="D22:K22"/>
    <mergeCell ref="A8:O8"/>
    <mergeCell ref="C9:F9"/>
    <mergeCell ref="H9:L9"/>
    <mergeCell ref="D12:J12"/>
    <mergeCell ref="D18:K18"/>
    <mergeCell ref="D17:J17"/>
    <mergeCell ref="D13:J13"/>
  </mergeCells>
  <phoneticPr fontId="51" type="noConversion"/>
  <printOptions horizontalCentered="1"/>
  <pageMargins left="0.4" right="0.4" top="0.8" bottom="0.8" header="0.5" footer="0.5"/>
  <pageSetup scale="86" orientation="portrait" r:id="rId1"/>
  <headerFooter alignWithMargins="0">
    <oddFooter>&amp;LFormulario VAE-009-A  Rev. 2010-08&amp;C&amp;D, &amp;T&amp;R21 de 21  (Anejo AJ  4 de 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R49"/>
  <sheetViews>
    <sheetView showGridLines="0" topLeftCell="A7" zoomScale="135" zoomScaleNormal="135" workbookViewId="0">
      <selection activeCell="F13" sqref="F13:H13"/>
    </sheetView>
  </sheetViews>
  <sheetFormatPr defaultRowHeight="15" x14ac:dyDescent="0.25"/>
  <cols>
    <col min="1" max="1" width="2.42578125" customWidth="1"/>
    <col min="2" max="2" width="2.140625" bestFit="1" customWidth="1"/>
    <col min="3" max="3" width="2.42578125" customWidth="1"/>
    <col min="4" max="5" width="3.140625" customWidth="1"/>
    <col min="6" max="6" width="2.7109375" customWidth="1"/>
    <col min="7" max="7" width="14.5703125" customWidth="1"/>
    <col min="8" max="8" width="2.7109375" customWidth="1"/>
    <col min="9" max="9" width="12.85546875" customWidth="1"/>
    <col min="10" max="12" width="10.85546875" customWidth="1"/>
    <col min="13" max="13" width="11.28515625" customWidth="1"/>
    <col min="14" max="15" width="10.85546875" customWidth="1"/>
    <col min="17" max="17" width="2.7109375" customWidth="1"/>
  </cols>
  <sheetData>
    <row r="1" spans="1:18" ht="18" customHeight="1" x14ac:dyDescent="0.25">
      <c r="A1" s="805" t="s">
        <v>273</v>
      </c>
      <c r="B1" s="805"/>
      <c r="C1" s="805"/>
      <c r="D1" s="805"/>
      <c r="E1" s="805"/>
      <c r="F1" s="805"/>
      <c r="G1" s="805"/>
      <c r="H1" s="805"/>
      <c r="I1" s="805"/>
      <c r="J1" s="805"/>
      <c r="K1" s="805"/>
      <c r="L1" s="805"/>
      <c r="M1" s="805"/>
      <c r="N1" s="805"/>
      <c r="O1" s="805"/>
    </row>
    <row r="2" spans="1:18" ht="16.5" customHeight="1" x14ac:dyDescent="0.25">
      <c r="F2" s="137"/>
      <c r="G2" s="853" t="s">
        <v>780</v>
      </c>
      <c r="H2" s="853"/>
      <c r="I2" s="853"/>
      <c r="J2" s="853"/>
      <c r="K2" s="853"/>
      <c r="L2" s="853"/>
      <c r="M2" s="853"/>
      <c r="O2" s="431">
        <f>'1 FO-Ingresos'!L2</f>
        <v>2022</v>
      </c>
    </row>
    <row r="3" spans="1:18" ht="15" customHeight="1" x14ac:dyDescent="0.25">
      <c r="A3" s="814" t="s">
        <v>844</v>
      </c>
      <c r="B3" s="814"/>
      <c r="C3" s="814"/>
      <c r="D3" s="814"/>
      <c r="E3" s="814"/>
      <c r="F3" s="814"/>
      <c r="G3" s="814"/>
      <c r="H3" s="814"/>
      <c r="I3" s="814"/>
      <c r="J3" s="814"/>
      <c r="K3" s="814"/>
      <c r="L3" s="814"/>
      <c r="M3" s="814"/>
      <c r="N3" s="814"/>
      <c r="O3" s="814"/>
    </row>
    <row r="4" spans="1:18" ht="9.9499999999999993" customHeight="1" x14ac:dyDescent="0.25">
      <c r="A4" s="687"/>
      <c r="B4" s="687"/>
      <c r="C4" s="687"/>
      <c r="D4" s="687"/>
      <c r="E4" s="687"/>
      <c r="F4" s="687"/>
      <c r="G4" s="687"/>
      <c r="H4" s="687"/>
      <c r="I4" s="687"/>
      <c r="J4" s="687"/>
      <c r="K4" s="687"/>
      <c r="L4" s="687"/>
      <c r="M4" s="687"/>
      <c r="N4" s="689" t="str">
        <f>'1 FO-Ingresos'!K4</f>
        <v/>
      </c>
      <c r="O4" s="687"/>
    </row>
    <row r="5" spans="1:18" ht="25.5" customHeight="1" x14ac:dyDescent="0.25">
      <c r="A5" s="839" t="str">
        <f>'1 FO-Ingresos'!A5:H5</f>
        <v>Parroquia X</v>
      </c>
      <c r="B5" s="819"/>
      <c r="C5" s="819"/>
      <c r="D5" s="819"/>
      <c r="E5" s="819"/>
      <c r="F5" s="819"/>
      <c r="G5" s="819"/>
      <c r="H5" s="819"/>
      <c r="I5" s="819"/>
      <c r="J5" s="819"/>
      <c r="K5" s="819"/>
      <c r="L5" s="819"/>
      <c r="M5" s="854"/>
      <c r="N5" s="840">
        <f>'1 FO-Ingresos'!K5</f>
        <v>999</v>
      </c>
      <c r="O5" s="842"/>
    </row>
    <row r="6" spans="1:18" ht="11.25" customHeight="1" x14ac:dyDescent="0.25">
      <c r="A6" s="792" t="s">
        <v>106</v>
      </c>
      <c r="B6" s="793"/>
      <c r="C6" s="793"/>
      <c r="D6" s="793"/>
      <c r="E6" s="793"/>
      <c r="F6" s="793"/>
      <c r="G6" s="793"/>
      <c r="H6" s="793"/>
      <c r="I6" s="793"/>
      <c r="J6" s="793"/>
      <c r="K6" s="793"/>
      <c r="L6" s="793"/>
      <c r="M6" s="794"/>
      <c r="N6" s="856" t="s">
        <v>78</v>
      </c>
      <c r="O6" s="857"/>
    </row>
    <row r="7" spans="1:18" ht="48.75" customHeight="1" x14ac:dyDescent="0.25">
      <c r="B7" s="855" t="s">
        <v>313</v>
      </c>
      <c r="C7" s="855"/>
      <c r="D7" s="855"/>
      <c r="E7" s="855"/>
      <c r="F7" s="855"/>
      <c r="G7" s="855"/>
      <c r="H7" s="855"/>
      <c r="I7" s="855"/>
      <c r="J7" s="855"/>
      <c r="K7" s="855"/>
      <c r="L7" s="855"/>
      <c r="M7" s="855"/>
      <c r="N7" s="855"/>
      <c r="O7" s="855"/>
    </row>
    <row r="8" spans="1:18" ht="12.75" customHeight="1" x14ac:dyDescent="0.25">
      <c r="A8" s="862" t="s">
        <v>155</v>
      </c>
      <c r="B8" s="44"/>
      <c r="C8" s="60"/>
      <c r="D8" s="60"/>
      <c r="E8" s="60"/>
      <c r="F8" s="60"/>
      <c r="G8" s="60"/>
      <c r="H8" s="45"/>
      <c r="I8" s="45"/>
      <c r="J8" s="69" t="s">
        <v>147</v>
      </c>
      <c r="K8" s="69" t="s">
        <v>148</v>
      </c>
      <c r="L8" s="69" t="s">
        <v>149</v>
      </c>
      <c r="M8" s="70" t="s">
        <v>150</v>
      </c>
      <c r="N8" s="70" t="s">
        <v>176</v>
      </c>
      <c r="O8" s="78" t="s">
        <v>189</v>
      </c>
      <c r="P8" s="51"/>
      <c r="Q8" s="51"/>
      <c r="R8" s="51"/>
    </row>
    <row r="9" spans="1:18" x14ac:dyDescent="0.25">
      <c r="A9" s="863"/>
      <c r="B9" s="54"/>
      <c r="C9" s="61"/>
      <c r="D9" s="61"/>
      <c r="E9" s="61"/>
      <c r="F9" s="61"/>
      <c r="G9" s="61"/>
      <c r="H9" s="46"/>
      <c r="I9" s="46"/>
      <c r="J9" s="102"/>
      <c r="K9" s="52" t="s">
        <v>151</v>
      </c>
      <c r="L9" s="52" t="s">
        <v>151</v>
      </c>
      <c r="M9" s="53" t="s">
        <v>152</v>
      </c>
      <c r="N9" s="53" t="s">
        <v>152</v>
      </c>
      <c r="O9" s="53" t="s">
        <v>153</v>
      </c>
      <c r="P9" s="50"/>
      <c r="Q9" s="50"/>
      <c r="R9" s="50"/>
    </row>
    <row r="10" spans="1:18" ht="20.25" customHeight="1" x14ac:dyDescent="0.25">
      <c r="A10" s="863"/>
      <c r="B10" s="723"/>
      <c r="C10" s="641" t="s">
        <v>792</v>
      </c>
      <c r="D10" s="73"/>
      <c r="E10" s="73"/>
      <c r="F10" s="73"/>
      <c r="G10" s="73"/>
      <c r="H10" s="46"/>
      <c r="I10" s="46"/>
      <c r="J10" s="47"/>
      <c r="K10" s="48"/>
      <c r="L10" s="48"/>
      <c r="M10" s="49"/>
      <c r="N10" s="49"/>
      <c r="O10" s="71"/>
      <c r="P10" s="50"/>
      <c r="Q10" s="50"/>
      <c r="R10" s="50"/>
    </row>
    <row r="11" spans="1:18" x14ac:dyDescent="0.25">
      <c r="A11" s="863"/>
      <c r="B11" s="54"/>
      <c r="C11" s="62"/>
      <c r="D11" s="61"/>
      <c r="E11" s="61"/>
      <c r="F11" s="61"/>
      <c r="G11" s="61"/>
      <c r="H11" s="46"/>
      <c r="I11" s="46"/>
      <c r="J11" s="47"/>
      <c r="K11" s="48"/>
      <c r="L11" s="48"/>
      <c r="M11" s="49"/>
      <c r="N11" s="49"/>
      <c r="O11" s="71"/>
      <c r="P11" s="50"/>
      <c r="Q11" s="50"/>
      <c r="R11" s="50"/>
    </row>
    <row r="12" spans="1:18" ht="50.25" customHeight="1" x14ac:dyDescent="0.25">
      <c r="A12" s="863"/>
      <c r="B12" s="55">
        <v>1</v>
      </c>
      <c r="C12" s="859" t="s">
        <v>165</v>
      </c>
      <c r="D12" s="860"/>
      <c r="E12" s="860"/>
      <c r="F12" s="860"/>
      <c r="G12" s="860"/>
      <c r="H12" s="861"/>
      <c r="I12" s="727" t="s">
        <v>314</v>
      </c>
      <c r="J12" s="57" t="s">
        <v>162</v>
      </c>
      <c r="K12" s="56" t="s">
        <v>163</v>
      </c>
      <c r="L12" s="140" t="s">
        <v>315</v>
      </c>
      <c r="M12" s="56" t="s">
        <v>187</v>
      </c>
      <c r="N12" s="140" t="s">
        <v>316</v>
      </c>
      <c r="O12" s="52" t="s">
        <v>164</v>
      </c>
      <c r="P12" s="50"/>
      <c r="Q12" s="50"/>
      <c r="R12" s="50"/>
    </row>
    <row r="13" spans="1:18" ht="13.5" customHeight="1" x14ac:dyDescent="0.25">
      <c r="A13" s="863"/>
      <c r="B13" s="54"/>
      <c r="C13" s="100" t="s">
        <v>93</v>
      </c>
      <c r="D13" s="850" t="s">
        <v>603</v>
      </c>
      <c r="E13" s="850"/>
      <c r="F13" s="851"/>
      <c r="G13" s="851"/>
      <c r="H13" s="852"/>
      <c r="I13" s="303"/>
      <c r="J13" s="450">
        <v>0</v>
      </c>
      <c r="K13" s="682">
        <f>'5 FE#1-Adic,Erog'!K29</f>
        <v>0</v>
      </c>
      <c r="L13" s="682">
        <f>'5 FE#1-Adic,Erog'!K34</f>
        <v>0</v>
      </c>
      <c r="M13" s="682">
        <f>'5 FE#1-Adic,Erog'!K58</f>
        <v>0</v>
      </c>
      <c r="N13" s="682">
        <f>'5 FE#1-Adic,Erog'!K64</f>
        <v>0</v>
      </c>
      <c r="O13" s="453">
        <f t="shared" ref="O13:O24" si="0">J13+K13+L13-M13-N13</f>
        <v>0</v>
      </c>
      <c r="P13" s="50"/>
      <c r="Q13" s="50"/>
      <c r="R13" s="50"/>
    </row>
    <row r="14" spans="1:18" ht="13.5" customHeight="1" x14ac:dyDescent="0.25">
      <c r="A14" s="863"/>
      <c r="B14" s="54"/>
      <c r="C14" s="98" t="s">
        <v>94</v>
      </c>
      <c r="D14" s="850" t="s">
        <v>604</v>
      </c>
      <c r="E14" s="850"/>
      <c r="F14" s="851"/>
      <c r="G14" s="851"/>
      <c r="H14" s="852"/>
      <c r="I14" s="304"/>
      <c r="J14" s="447"/>
      <c r="K14" s="683">
        <f>'5 FE#2-Adic,Erog'!K29</f>
        <v>0</v>
      </c>
      <c r="L14" s="683">
        <f>'5 FE#2-Adic,Erog'!K34</f>
        <v>0</v>
      </c>
      <c r="M14" s="683">
        <f>'5 FE#2-Adic,Erog'!K48</f>
        <v>0</v>
      </c>
      <c r="N14" s="683">
        <f>'5 FE#2-Adic,Erog'!K54</f>
        <v>0</v>
      </c>
      <c r="O14" s="453">
        <f t="shared" si="0"/>
        <v>0</v>
      </c>
      <c r="P14" s="50"/>
      <c r="Q14" s="50"/>
      <c r="R14" s="50"/>
    </row>
    <row r="15" spans="1:18" ht="13.5" customHeight="1" x14ac:dyDescent="0.25">
      <c r="A15" s="863"/>
      <c r="B15" s="54"/>
      <c r="C15" s="98" t="s">
        <v>95</v>
      </c>
      <c r="D15" s="850" t="s">
        <v>605</v>
      </c>
      <c r="E15" s="850"/>
      <c r="F15" s="851"/>
      <c r="G15" s="851"/>
      <c r="H15" s="852"/>
      <c r="I15" s="304"/>
      <c r="J15" s="447"/>
      <c r="K15" s="683">
        <f>'5 FE#3-Adic, Erog'!K29</f>
        <v>0</v>
      </c>
      <c r="L15" s="683">
        <f>'5 FE#3-Adic, Erog'!K34</f>
        <v>0</v>
      </c>
      <c r="M15" s="683">
        <f>'5 FE#3-Adic, Erog'!K48</f>
        <v>0</v>
      </c>
      <c r="N15" s="683">
        <f>'5 FE#3-Adic, Erog'!K54</f>
        <v>0</v>
      </c>
      <c r="O15" s="453">
        <f t="shared" si="0"/>
        <v>0</v>
      </c>
      <c r="P15" s="50"/>
      <c r="Q15" s="50"/>
      <c r="R15" s="50"/>
    </row>
    <row r="16" spans="1:18" ht="13.5" customHeight="1" x14ac:dyDescent="0.25">
      <c r="A16" s="863"/>
      <c r="B16" s="54"/>
      <c r="C16" s="98" t="s">
        <v>96</v>
      </c>
      <c r="D16" s="850" t="s">
        <v>606</v>
      </c>
      <c r="E16" s="850"/>
      <c r="F16" s="851"/>
      <c r="G16" s="851"/>
      <c r="H16" s="852"/>
      <c r="I16" s="304"/>
      <c r="J16" s="447"/>
      <c r="K16" s="683">
        <f>'5 FE#4-Adic,Erog'!K29</f>
        <v>0</v>
      </c>
      <c r="L16" s="683">
        <f>'5 FE#4-Adic,Erog'!K34</f>
        <v>0</v>
      </c>
      <c r="M16" s="683">
        <f>'5 FE#4-Adic,Erog'!K41</f>
        <v>0</v>
      </c>
      <c r="N16" s="683">
        <f>'5 FE#4-Adic,Erog'!K47</f>
        <v>0</v>
      </c>
      <c r="O16" s="453">
        <f t="shared" si="0"/>
        <v>0</v>
      </c>
      <c r="P16" s="50"/>
      <c r="Q16" s="50"/>
      <c r="R16" s="50"/>
    </row>
    <row r="17" spans="1:18" ht="13.5" customHeight="1" x14ac:dyDescent="0.25">
      <c r="A17" s="863"/>
      <c r="B17" s="54"/>
      <c r="C17" s="98" t="s">
        <v>156</v>
      </c>
      <c r="D17" s="850" t="s">
        <v>607</v>
      </c>
      <c r="E17" s="850"/>
      <c r="F17" s="851"/>
      <c r="G17" s="851"/>
      <c r="H17" s="852"/>
      <c r="I17" s="304"/>
      <c r="J17" s="447"/>
      <c r="K17" s="683">
        <f>'5 FE#5-Adic,Erog'!K29</f>
        <v>0</v>
      </c>
      <c r="L17" s="683">
        <f>'5 FE#5-Adic,Erog'!K34</f>
        <v>0</v>
      </c>
      <c r="M17" s="683">
        <f>'5 FE#5-Adic,Erog'!K58</f>
        <v>0</v>
      </c>
      <c r="N17" s="683">
        <f>'5 FE#5-Adic,Erog'!K64</f>
        <v>0</v>
      </c>
      <c r="O17" s="453">
        <f t="shared" si="0"/>
        <v>0</v>
      </c>
      <c r="P17" s="50"/>
      <c r="Q17" s="50"/>
      <c r="R17" s="50"/>
    </row>
    <row r="18" spans="1:18" ht="13.5" customHeight="1" x14ac:dyDescent="0.25">
      <c r="A18" s="863"/>
      <c r="B18" s="54"/>
      <c r="C18" s="98" t="s">
        <v>157</v>
      </c>
      <c r="D18" s="850" t="s">
        <v>608</v>
      </c>
      <c r="E18" s="850"/>
      <c r="F18" s="851"/>
      <c r="G18" s="851"/>
      <c r="H18" s="852"/>
      <c r="I18" s="304"/>
      <c r="J18" s="447"/>
      <c r="K18" s="683">
        <f>'5 FE#6-Adic,Erog'!K29</f>
        <v>0</v>
      </c>
      <c r="L18" s="683">
        <f>'5 FE#6-Adic,Erog'!K34</f>
        <v>0</v>
      </c>
      <c r="M18" s="683">
        <f>'5 FE#6-Adic,Erog'!K48</f>
        <v>0</v>
      </c>
      <c r="N18" s="683">
        <f>'5 FE#6-Adic,Erog'!K54</f>
        <v>0</v>
      </c>
      <c r="O18" s="453">
        <f t="shared" si="0"/>
        <v>0</v>
      </c>
      <c r="P18" s="50"/>
      <c r="Q18" s="50"/>
      <c r="R18" s="50"/>
    </row>
    <row r="19" spans="1:18" ht="13.5" customHeight="1" x14ac:dyDescent="0.25">
      <c r="A19" s="863"/>
      <c r="B19" s="54"/>
      <c r="C19" s="98" t="s">
        <v>158</v>
      </c>
      <c r="D19" s="846"/>
      <c r="E19" s="846"/>
      <c r="F19" s="846"/>
      <c r="G19" s="846"/>
      <c r="H19" s="847"/>
      <c r="I19" s="675"/>
      <c r="J19" s="676"/>
      <c r="K19" s="676"/>
      <c r="L19" s="676"/>
      <c r="M19" s="676"/>
      <c r="N19" s="676"/>
      <c r="O19" s="453">
        <f t="shared" si="0"/>
        <v>0</v>
      </c>
      <c r="P19" s="50"/>
      <c r="Q19" s="50"/>
      <c r="R19" s="50"/>
    </row>
    <row r="20" spans="1:18" ht="13.5" customHeight="1" x14ac:dyDescent="0.25">
      <c r="A20" s="863"/>
      <c r="B20" s="54"/>
      <c r="C20" s="98" t="s">
        <v>159</v>
      </c>
      <c r="D20" s="846"/>
      <c r="E20" s="846"/>
      <c r="F20" s="846"/>
      <c r="G20" s="846"/>
      <c r="H20" s="847"/>
      <c r="I20" s="675"/>
      <c r="J20" s="676"/>
      <c r="K20" s="676"/>
      <c r="L20" s="676"/>
      <c r="M20" s="676"/>
      <c r="N20" s="676"/>
      <c r="O20" s="453">
        <f t="shared" si="0"/>
        <v>0</v>
      </c>
      <c r="P20" s="50"/>
      <c r="Q20" s="50"/>
      <c r="R20" s="50"/>
    </row>
    <row r="21" spans="1:18" ht="13.5" customHeight="1" x14ac:dyDescent="0.25">
      <c r="A21" s="863"/>
      <c r="B21" s="54"/>
      <c r="C21" s="98" t="s">
        <v>160</v>
      </c>
      <c r="D21" s="846"/>
      <c r="E21" s="846"/>
      <c r="F21" s="846"/>
      <c r="G21" s="846"/>
      <c r="H21" s="847"/>
      <c r="I21" s="675"/>
      <c r="J21" s="676"/>
      <c r="K21" s="676"/>
      <c r="L21" s="676"/>
      <c r="M21" s="676"/>
      <c r="N21" s="676"/>
      <c r="O21" s="453">
        <f t="shared" si="0"/>
        <v>0</v>
      </c>
      <c r="P21" s="50"/>
      <c r="Q21" s="50"/>
      <c r="R21" s="50"/>
    </row>
    <row r="22" spans="1:18" ht="13.5" customHeight="1" x14ac:dyDescent="0.25">
      <c r="A22" s="863"/>
      <c r="B22" s="54"/>
      <c r="C22" s="55" t="s">
        <v>161</v>
      </c>
      <c r="D22" s="677"/>
      <c r="E22" s="677"/>
      <c r="F22" s="677"/>
      <c r="G22" s="677"/>
      <c r="H22" s="678"/>
      <c r="I22" s="678"/>
      <c r="J22" s="676"/>
      <c r="K22" s="676"/>
      <c r="L22" s="676"/>
      <c r="M22" s="676"/>
      <c r="N22" s="676"/>
      <c r="O22" s="453">
        <f t="shared" si="0"/>
        <v>0</v>
      </c>
      <c r="P22" s="50"/>
      <c r="Q22" s="50"/>
      <c r="R22" s="50"/>
    </row>
    <row r="23" spans="1:18" ht="13.5" customHeight="1" x14ac:dyDescent="0.25">
      <c r="A23" s="863"/>
      <c r="B23" s="54"/>
      <c r="C23" s="55" t="s">
        <v>134</v>
      </c>
      <c r="D23" s="677"/>
      <c r="E23" s="677"/>
      <c r="F23" s="677"/>
      <c r="G23" s="677"/>
      <c r="H23" s="678"/>
      <c r="I23" s="679"/>
      <c r="J23" s="676"/>
      <c r="K23" s="676"/>
      <c r="L23" s="676"/>
      <c r="M23" s="676"/>
      <c r="N23" s="676"/>
      <c r="O23" s="453">
        <f t="shared" si="0"/>
        <v>0</v>
      </c>
      <c r="P23" s="50"/>
      <c r="Q23" s="50"/>
      <c r="R23" s="50"/>
    </row>
    <row r="24" spans="1:18" ht="13.5" customHeight="1" x14ac:dyDescent="0.25">
      <c r="A24" s="863"/>
      <c r="B24" s="54"/>
      <c r="C24" s="99" t="s">
        <v>276</v>
      </c>
      <c r="D24" s="848"/>
      <c r="E24" s="848"/>
      <c r="F24" s="848"/>
      <c r="G24" s="848"/>
      <c r="H24" s="849"/>
      <c r="I24" s="680"/>
      <c r="J24" s="592"/>
      <c r="K24" s="592"/>
      <c r="L24" s="592"/>
      <c r="M24" s="592"/>
      <c r="N24" s="592"/>
      <c r="O24" s="454">
        <f t="shared" si="0"/>
        <v>0</v>
      </c>
      <c r="P24" s="50"/>
      <c r="Q24" s="50"/>
      <c r="R24" s="50"/>
    </row>
    <row r="25" spans="1:18" ht="28.5" customHeight="1" x14ac:dyDescent="0.25">
      <c r="A25" s="863"/>
      <c r="B25" s="55">
        <v>2</v>
      </c>
      <c r="C25" s="843" t="s">
        <v>280</v>
      </c>
      <c r="D25" s="844"/>
      <c r="E25" s="844"/>
      <c r="F25" s="844"/>
      <c r="G25" s="844"/>
      <c r="H25" s="844"/>
      <c r="I25" s="845"/>
      <c r="J25" s="451">
        <f t="shared" ref="J25:O25" si="1">SUM(J13:J24)</f>
        <v>0</v>
      </c>
      <c r="K25" s="449">
        <f t="shared" si="1"/>
        <v>0</v>
      </c>
      <c r="L25" s="449">
        <f t="shared" si="1"/>
        <v>0</v>
      </c>
      <c r="M25" s="449">
        <f t="shared" si="1"/>
        <v>0</v>
      </c>
      <c r="N25" s="449">
        <f t="shared" si="1"/>
        <v>0</v>
      </c>
      <c r="O25" s="449">
        <f t="shared" si="1"/>
        <v>0</v>
      </c>
      <c r="P25" s="50"/>
      <c r="Q25" s="50"/>
      <c r="R25" s="50"/>
    </row>
    <row r="26" spans="1:18" ht="12.75" customHeight="1" x14ac:dyDescent="0.25">
      <c r="A26" s="863"/>
      <c r="B26" s="55"/>
      <c r="C26" s="58"/>
      <c r="D26" s="58"/>
      <c r="E26" s="58"/>
      <c r="F26" s="58"/>
      <c r="G26" s="58"/>
      <c r="H26" s="58"/>
      <c r="I26" s="58"/>
      <c r="J26" s="59"/>
      <c r="K26" s="59"/>
      <c r="L26" s="59"/>
      <c r="M26" s="59"/>
      <c r="N26" s="59"/>
      <c r="O26" s="72"/>
      <c r="P26" s="50"/>
      <c r="Q26" s="50"/>
      <c r="R26" s="50"/>
    </row>
    <row r="27" spans="1:18" ht="15.75" x14ac:dyDescent="0.25">
      <c r="A27" s="863"/>
      <c r="B27" s="722"/>
      <c r="C27" s="641" t="s">
        <v>793</v>
      </c>
      <c r="D27" s="73"/>
      <c r="E27" s="73"/>
      <c r="F27" s="73"/>
      <c r="G27" s="73"/>
      <c r="H27" s="29"/>
      <c r="I27" s="29"/>
      <c r="J27" s="29"/>
      <c r="K27" s="29"/>
      <c r="L27" s="29"/>
      <c r="M27" s="3"/>
      <c r="N27" s="3"/>
      <c r="O27" s="26"/>
    </row>
    <row r="28" spans="1:18" x14ac:dyDescent="0.25">
      <c r="A28" s="863"/>
      <c r="B28" s="18"/>
      <c r="O28" s="19"/>
    </row>
    <row r="29" spans="1:18" x14ac:dyDescent="0.25">
      <c r="A29" s="863"/>
      <c r="B29" s="18"/>
      <c r="C29" s="63"/>
      <c r="D29" s="138"/>
      <c r="E29" s="138"/>
      <c r="F29" s="138"/>
      <c r="G29" s="138"/>
      <c r="H29" s="64"/>
      <c r="I29" s="64"/>
      <c r="J29" s="65"/>
      <c r="K29" s="66"/>
      <c r="L29" s="66"/>
      <c r="M29" s="67"/>
      <c r="N29" s="67"/>
      <c r="O29" s="68"/>
    </row>
    <row r="30" spans="1:18" ht="50.25" customHeight="1" x14ac:dyDescent="0.25">
      <c r="A30" s="863"/>
      <c r="B30" s="55">
        <v>3</v>
      </c>
      <c r="C30" s="859" t="s">
        <v>165</v>
      </c>
      <c r="D30" s="860"/>
      <c r="E30" s="860"/>
      <c r="F30" s="860"/>
      <c r="G30" s="860"/>
      <c r="H30" s="861"/>
      <c r="I30" s="727" t="s">
        <v>314</v>
      </c>
      <c r="J30" s="57" t="s">
        <v>162</v>
      </c>
      <c r="K30" s="56" t="s">
        <v>163</v>
      </c>
      <c r="L30" s="140" t="s">
        <v>315</v>
      </c>
      <c r="M30" s="56" t="s">
        <v>187</v>
      </c>
      <c r="N30" s="140" t="s">
        <v>316</v>
      </c>
      <c r="O30" s="52" t="s">
        <v>164</v>
      </c>
    </row>
    <row r="31" spans="1:18" ht="13.5" customHeight="1" x14ac:dyDescent="0.25">
      <c r="A31" s="863"/>
      <c r="B31" s="18"/>
      <c r="C31" s="100" t="s">
        <v>93</v>
      </c>
      <c r="D31" s="850" t="s">
        <v>624</v>
      </c>
      <c r="E31" s="850"/>
      <c r="F31" s="851"/>
      <c r="G31" s="851"/>
      <c r="H31" s="852"/>
      <c r="I31" s="303"/>
      <c r="J31" s="450"/>
      <c r="K31" s="681">
        <f>'5 FE#7-Adic,Erog'!K23</f>
        <v>0</v>
      </c>
      <c r="L31" s="721" t="s">
        <v>713</v>
      </c>
      <c r="M31" s="681">
        <f>'5 FE#7-Adic,Erog'!K30</f>
        <v>0</v>
      </c>
      <c r="N31" s="721" t="s">
        <v>713</v>
      </c>
      <c r="O31" s="452">
        <f>J31+K31-M31</f>
        <v>0</v>
      </c>
    </row>
    <row r="32" spans="1:18" ht="13.5" customHeight="1" x14ac:dyDescent="0.25">
      <c r="A32" s="863"/>
      <c r="B32" s="18"/>
      <c r="C32" s="98" t="s">
        <v>94</v>
      </c>
      <c r="D32" s="850" t="s">
        <v>625</v>
      </c>
      <c r="E32" s="850"/>
      <c r="F32" s="851"/>
      <c r="G32" s="851"/>
      <c r="H32" s="852"/>
      <c r="I32" s="304"/>
      <c r="J32" s="447"/>
      <c r="K32" s="676">
        <f>'5 FE#8-Adic,Erog'!K23</f>
        <v>0</v>
      </c>
      <c r="L32" s="721" t="s">
        <v>713</v>
      </c>
      <c r="M32" s="676">
        <f>'5 FE#8-Adic,Erog'!K29</f>
        <v>0</v>
      </c>
      <c r="N32" s="721" t="s">
        <v>713</v>
      </c>
      <c r="O32" s="452">
        <f>J32+K32-M32</f>
        <v>0</v>
      </c>
    </row>
    <row r="33" spans="1:15" ht="13.5" customHeight="1" x14ac:dyDescent="0.25">
      <c r="A33" s="863"/>
      <c r="B33" s="18"/>
      <c r="C33" s="98" t="s">
        <v>95</v>
      </c>
      <c r="D33" s="850" t="s">
        <v>626</v>
      </c>
      <c r="E33" s="850"/>
      <c r="F33" s="851"/>
      <c r="G33" s="851"/>
      <c r="H33" s="852"/>
      <c r="I33" s="304"/>
      <c r="J33" s="447"/>
      <c r="K33" s="676">
        <f>'5 FE#9-Adic,Erog'!K23</f>
        <v>0</v>
      </c>
      <c r="L33" s="721" t="s">
        <v>713</v>
      </c>
      <c r="M33" s="676">
        <f>'5 FE#9-Adic,Erog'!K29</f>
        <v>0</v>
      </c>
      <c r="N33" s="721" t="s">
        <v>713</v>
      </c>
      <c r="O33" s="452">
        <f>J33+K33-M33</f>
        <v>0</v>
      </c>
    </row>
    <row r="34" spans="1:15" ht="13.5" customHeight="1" x14ac:dyDescent="0.25">
      <c r="A34" s="863"/>
      <c r="B34" s="18"/>
      <c r="C34" s="98" t="s">
        <v>96</v>
      </c>
      <c r="D34" s="846"/>
      <c r="E34" s="846"/>
      <c r="F34" s="846"/>
      <c r="G34" s="846"/>
      <c r="H34" s="847"/>
      <c r="I34" s="675"/>
      <c r="J34" s="676"/>
      <c r="K34" s="676"/>
      <c r="L34" s="676"/>
      <c r="M34" s="676"/>
      <c r="N34" s="676"/>
      <c r="O34" s="453"/>
    </row>
    <row r="35" spans="1:15" ht="13.5" customHeight="1" x14ac:dyDescent="0.25">
      <c r="A35" s="863"/>
      <c r="B35" s="18"/>
      <c r="C35" s="98" t="s">
        <v>156</v>
      </c>
      <c r="D35" s="846"/>
      <c r="E35" s="846"/>
      <c r="F35" s="846"/>
      <c r="G35" s="846"/>
      <c r="H35" s="847"/>
      <c r="I35" s="675"/>
      <c r="J35" s="676"/>
      <c r="K35" s="676"/>
      <c r="L35" s="676"/>
      <c r="M35" s="676"/>
      <c r="N35" s="676"/>
      <c r="O35" s="453"/>
    </row>
    <row r="36" spans="1:15" ht="13.5" customHeight="1" x14ac:dyDescent="0.25">
      <c r="A36" s="863"/>
      <c r="B36" s="18"/>
      <c r="C36" s="98" t="s">
        <v>157</v>
      </c>
      <c r="D36" s="846"/>
      <c r="E36" s="846"/>
      <c r="F36" s="846"/>
      <c r="G36" s="846"/>
      <c r="H36" s="847"/>
      <c r="I36" s="675"/>
      <c r="J36" s="676"/>
      <c r="K36" s="676"/>
      <c r="L36" s="676"/>
      <c r="M36" s="676"/>
      <c r="N36" s="676"/>
      <c r="O36" s="453"/>
    </row>
    <row r="37" spans="1:15" ht="13.5" customHeight="1" x14ac:dyDescent="0.25">
      <c r="A37" s="863"/>
      <c r="B37" s="18"/>
      <c r="C37" s="98" t="s">
        <v>158</v>
      </c>
      <c r="D37" s="846"/>
      <c r="E37" s="846"/>
      <c r="F37" s="846"/>
      <c r="G37" s="846"/>
      <c r="H37" s="847"/>
      <c r="I37" s="675"/>
      <c r="J37" s="676"/>
      <c r="K37" s="676"/>
      <c r="L37" s="676"/>
      <c r="M37" s="676"/>
      <c r="N37" s="676"/>
      <c r="O37" s="453"/>
    </row>
    <row r="38" spans="1:15" ht="13.5" customHeight="1" x14ac:dyDescent="0.25">
      <c r="A38" s="863"/>
      <c r="B38" s="18"/>
      <c r="C38" s="98" t="s">
        <v>159</v>
      </c>
      <c r="D38" s="846"/>
      <c r="E38" s="846"/>
      <c r="F38" s="846"/>
      <c r="G38" s="846"/>
      <c r="H38" s="847"/>
      <c r="I38" s="675"/>
      <c r="J38" s="676"/>
      <c r="K38" s="676"/>
      <c r="L38" s="676"/>
      <c r="M38" s="676"/>
      <c r="N38" s="676"/>
      <c r="O38" s="453"/>
    </row>
    <row r="39" spans="1:15" ht="13.5" customHeight="1" x14ac:dyDescent="0.25">
      <c r="A39" s="863"/>
      <c r="B39" s="18"/>
      <c r="C39" s="98" t="s">
        <v>160</v>
      </c>
      <c r="D39" s="846"/>
      <c r="E39" s="846"/>
      <c r="F39" s="846"/>
      <c r="G39" s="846"/>
      <c r="H39" s="847"/>
      <c r="I39" s="675"/>
      <c r="J39" s="676"/>
      <c r="K39" s="676"/>
      <c r="L39" s="676"/>
      <c r="M39" s="676"/>
      <c r="N39" s="676"/>
      <c r="O39" s="453"/>
    </row>
    <row r="40" spans="1:15" ht="13.5" customHeight="1" x14ac:dyDescent="0.25">
      <c r="A40" s="863"/>
      <c r="B40" s="18"/>
      <c r="C40" s="98" t="s">
        <v>161</v>
      </c>
      <c r="D40" s="677"/>
      <c r="E40" s="677"/>
      <c r="F40" s="677"/>
      <c r="G40" s="677"/>
      <c r="H40" s="678"/>
      <c r="I40" s="678"/>
      <c r="J40" s="676"/>
      <c r="K40" s="676"/>
      <c r="L40" s="676"/>
      <c r="M40" s="676"/>
      <c r="N40" s="676"/>
      <c r="O40" s="453"/>
    </row>
    <row r="41" spans="1:15" ht="13.5" customHeight="1" x14ac:dyDescent="0.25">
      <c r="A41" s="863"/>
      <c r="B41" s="18"/>
      <c r="C41" s="98" t="s">
        <v>134</v>
      </c>
      <c r="D41" s="677"/>
      <c r="E41" s="677"/>
      <c r="F41" s="677"/>
      <c r="G41" s="677"/>
      <c r="H41" s="678"/>
      <c r="I41" s="679"/>
      <c r="J41" s="676"/>
      <c r="K41" s="676"/>
      <c r="L41" s="676"/>
      <c r="M41" s="676"/>
      <c r="N41" s="676"/>
      <c r="O41" s="453"/>
    </row>
    <row r="42" spans="1:15" ht="13.5" customHeight="1" x14ac:dyDescent="0.25">
      <c r="A42" s="863"/>
      <c r="B42" s="18"/>
      <c r="C42" s="99" t="s">
        <v>276</v>
      </c>
      <c r="D42" s="848"/>
      <c r="E42" s="848"/>
      <c r="F42" s="848"/>
      <c r="G42" s="848"/>
      <c r="H42" s="849"/>
      <c r="I42" s="680"/>
      <c r="J42" s="592"/>
      <c r="K42" s="592"/>
      <c r="L42" s="592"/>
      <c r="M42" s="592"/>
      <c r="N42" s="592"/>
      <c r="O42" s="454"/>
    </row>
    <row r="43" spans="1:15" ht="27" customHeight="1" x14ac:dyDescent="0.25">
      <c r="A43" s="863"/>
      <c r="B43" s="216">
        <v>4</v>
      </c>
      <c r="C43" s="843" t="s">
        <v>281</v>
      </c>
      <c r="D43" s="844"/>
      <c r="E43" s="844"/>
      <c r="F43" s="844"/>
      <c r="G43" s="844"/>
      <c r="H43" s="844"/>
      <c r="I43" s="845"/>
      <c r="J43" s="449">
        <f t="shared" ref="J43:O43" si="2">SUM(J31:J42)</f>
        <v>0</v>
      </c>
      <c r="K43" s="449">
        <f t="shared" si="2"/>
        <v>0</v>
      </c>
      <c r="L43" s="449">
        <f t="shared" si="2"/>
        <v>0</v>
      </c>
      <c r="M43" s="449">
        <f t="shared" si="2"/>
        <v>0</v>
      </c>
      <c r="N43" s="449">
        <f t="shared" si="2"/>
        <v>0</v>
      </c>
      <c r="O43" s="449">
        <f t="shared" si="2"/>
        <v>0</v>
      </c>
    </row>
    <row r="44" spans="1:15" x14ac:dyDescent="0.25">
      <c r="A44" s="863"/>
      <c r="B44" s="18"/>
      <c r="O44" s="19"/>
    </row>
    <row r="45" spans="1:15" ht="24.75" customHeight="1" x14ac:dyDescent="0.25">
      <c r="A45" s="863"/>
      <c r="B45" s="216">
        <v>5</v>
      </c>
      <c r="C45" s="843" t="s">
        <v>845</v>
      </c>
      <c r="D45" s="844"/>
      <c r="E45" s="844"/>
      <c r="F45" s="844"/>
      <c r="G45" s="844"/>
      <c r="H45" s="844"/>
      <c r="I45" s="845"/>
      <c r="J45" s="394">
        <f t="shared" ref="J45:O45" si="3">J25+J43</f>
        <v>0</v>
      </c>
      <c r="K45" s="393">
        <f t="shared" si="3"/>
        <v>0</v>
      </c>
      <c r="L45" s="393">
        <f t="shared" si="3"/>
        <v>0</v>
      </c>
      <c r="M45" s="393">
        <f t="shared" si="3"/>
        <v>0</v>
      </c>
      <c r="N45" s="393">
        <f t="shared" si="3"/>
        <v>0</v>
      </c>
      <c r="O45" s="393">
        <f t="shared" si="3"/>
        <v>0</v>
      </c>
    </row>
    <row r="46" spans="1:15" ht="24.75" customHeight="1" x14ac:dyDescent="0.25">
      <c r="A46" s="863"/>
      <c r="B46" s="216">
        <v>6</v>
      </c>
      <c r="C46" s="843" t="s">
        <v>843</v>
      </c>
      <c r="D46" s="844"/>
      <c r="E46" s="844"/>
      <c r="F46" s="844"/>
      <c r="G46" s="844"/>
      <c r="H46" s="844"/>
      <c r="I46" s="845"/>
      <c r="J46" s="629"/>
      <c r="K46" s="630"/>
      <c r="L46" s="631"/>
      <c r="M46" s="354"/>
      <c r="N46" s="448"/>
      <c r="O46" s="628"/>
    </row>
    <row r="47" spans="1:15" ht="9" customHeight="1" x14ac:dyDescent="0.25">
      <c r="A47" s="864"/>
      <c r="B47" s="27"/>
      <c r="C47" s="43"/>
      <c r="D47" s="43"/>
      <c r="E47" s="43"/>
      <c r="F47" s="43"/>
      <c r="G47" s="43"/>
      <c r="H47" s="43"/>
      <c r="I47" s="43"/>
      <c r="J47" s="43"/>
      <c r="K47" s="43"/>
      <c r="L47" s="43"/>
      <c r="M47" s="43"/>
      <c r="N47" s="43"/>
      <c r="O47" s="28"/>
    </row>
    <row r="49" spans="1:15" ht="22.5" customHeight="1" x14ac:dyDescent="0.25">
      <c r="A49" s="858" t="s">
        <v>542</v>
      </c>
      <c r="B49" s="858"/>
      <c r="C49" s="858"/>
      <c r="D49" s="858"/>
      <c r="E49" s="858"/>
      <c r="F49" s="858"/>
      <c r="G49" s="858"/>
      <c r="H49" s="858"/>
      <c r="I49" s="858"/>
      <c r="J49" s="858"/>
      <c r="K49" s="858"/>
      <c r="L49" s="858"/>
      <c r="M49" s="858"/>
      <c r="N49" s="858"/>
      <c r="O49" s="858"/>
    </row>
  </sheetData>
  <sheetProtection algorithmName="SHA-512" hashValue="VgHIWPSKl/Wq+1iO8/OGOAEbTlYYEE9V3H8Hj+5Lm7/mY0fNWv/FmKZVFtW98g1DdJCoWTLjD79vhyKQ6MPAxg==" saltValue="q6stlB1DEVXTHewjviHjPw==" spinCount="100000" sheet="1" selectLockedCells="1"/>
  <mergeCells count="45">
    <mergeCell ref="D15:E15"/>
    <mergeCell ref="F15:H15"/>
    <mergeCell ref="D33:E33"/>
    <mergeCell ref="F33:H33"/>
    <mergeCell ref="D18:E18"/>
    <mergeCell ref="F18:H18"/>
    <mergeCell ref="D20:H20"/>
    <mergeCell ref="D16:E16"/>
    <mergeCell ref="F16:H16"/>
    <mergeCell ref="D17:E17"/>
    <mergeCell ref="F17:H17"/>
    <mergeCell ref="A49:O49"/>
    <mergeCell ref="C30:H30"/>
    <mergeCell ref="A8:A47"/>
    <mergeCell ref="C12:H12"/>
    <mergeCell ref="D19:H19"/>
    <mergeCell ref="C25:I25"/>
    <mergeCell ref="D21:H21"/>
    <mergeCell ref="C46:I46"/>
    <mergeCell ref="D36:H36"/>
    <mergeCell ref="D42:H42"/>
    <mergeCell ref="F32:H32"/>
    <mergeCell ref="D35:H35"/>
    <mergeCell ref="D13:E13"/>
    <mergeCell ref="F13:H13"/>
    <mergeCell ref="D14:E14"/>
    <mergeCell ref="F14:H14"/>
    <mergeCell ref="A1:O1"/>
    <mergeCell ref="A6:M6"/>
    <mergeCell ref="G2:M2"/>
    <mergeCell ref="A5:M5"/>
    <mergeCell ref="B7:O7"/>
    <mergeCell ref="A3:O3"/>
    <mergeCell ref="N5:O5"/>
    <mergeCell ref="N6:O6"/>
    <mergeCell ref="C43:I43"/>
    <mergeCell ref="D37:H37"/>
    <mergeCell ref="C45:I45"/>
    <mergeCell ref="D24:H24"/>
    <mergeCell ref="D38:H38"/>
    <mergeCell ref="D39:H39"/>
    <mergeCell ref="D34:H34"/>
    <mergeCell ref="D31:E31"/>
    <mergeCell ref="F31:H31"/>
    <mergeCell ref="D32:E32"/>
  </mergeCells>
  <phoneticPr fontId="0" type="noConversion"/>
  <printOptions horizontalCentered="1"/>
  <pageMargins left="0.4" right="0.4" top="0.8" bottom="0.8" header="0.5" footer="0.5"/>
  <pageSetup scale="81" orientation="portrait" horizontalDpi="4294967294" verticalDpi="4294967294" r:id="rId1"/>
  <headerFooter alignWithMargins="0">
    <oddFooter>&amp;LFormulario VAE-009-A  Rev. 2010-08
&amp;C&amp;D, &amp;T&amp;R4 de 21</oddFooter>
  </headerFooter>
  <ignoredErrors>
    <ignoredError sqref="K13:N18"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Q73"/>
  <sheetViews>
    <sheetView showGridLines="0" zoomScale="135" zoomScaleNormal="135" workbookViewId="0">
      <selection activeCell="I61" sqref="I61"/>
    </sheetView>
  </sheetViews>
  <sheetFormatPr defaultRowHeight="15" x14ac:dyDescent="0.25"/>
  <cols>
    <col min="1" max="1" width="2.42578125" customWidth="1"/>
    <col min="2" max="2" width="2.85546875" customWidth="1"/>
    <col min="3" max="3" width="3.42578125" customWidth="1"/>
    <col min="4" max="4" width="2.7109375" customWidth="1"/>
    <col min="5" max="5" width="18.7109375" customWidth="1"/>
    <col min="6" max="6" width="2.7109375" customWidth="1"/>
    <col min="7" max="7" width="52.7109375" customWidth="1"/>
    <col min="8" max="8" width="2.7109375" customWidth="1"/>
    <col min="9" max="9" width="13.7109375" customWidth="1"/>
    <col min="10" max="10" width="2.7109375" customWidth="1"/>
    <col min="11" max="11" width="14.140625" customWidth="1"/>
    <col min="12" max="12" width="1.140625" customWidth="1"/>
  </cols>
  <sheetData>
    <row r="1" spans="1:17" ht="18" customHeight="1" x14ac:dyDescent="0.25">
      <c r="A1" s="805" t="s">
        <v>273</v>
      </c>
      <c r="B1" s="805"/>
      <c r="C1" s="805"/>
      <c r="D1" s="805"/>
      <c r="E1" s="805"/>
      <c r="F1" s="805"/>
      <c r="G1" s="805"/>
      <c r="H1" s="805"/>
      <c r="I1" s="805"/>
      <c r="J1" s="805"/>
      <c r="K1" s="805"/>
      <c r="L1" s="805"/>
      <c r="M1" s="135"/>
      <c r="N1" s="135"/>
      <c r="O1" s="135"/>
      <c r="P1" s="135"/>
      <c r="Q1" s="135"/>
    </row>
    <row r="2" spans="1:17" ht="16.5" customHeight="1" x14ac:dyDescent="0.25">
      <c r="D2" s="137"/>
      <c r="E2" s="134"/>
      <c r="F2" s="672" t="s">
        <v>37</v>
      </c>
      <c r="G2" s="672"/>
      <c r="H2" s="135"/>
      <c r="J2" s="135"/>
      <c r="K2" s="431">
        <f>'1 FO-Ingresos'!L2</f>
        <v>2022</v>
      </c>
      <c r="O2" s="77"/>
    </row>
    <row r="3" spans="1:17" ht="9.9499999999999993" customHeight="1" x14ac:dyDescent="0.25">
      <c r="A3" s="814" t="s">
        <v>844</v>
      </c>
      <c r="B3" s="814"/>
      <c r="C3" s="814"/>
      <c r="D3" s="814"/>
      <c r="E3" s="814"/>
      <c r="F3" s="814"/>
      <c r="G3" s="814"/>
      <c r="H3" s="814"/>
      <c r="I3" s="814"/>
      <c r="J3" s="814"/>
      <c r="K3" s="814"/>
    </row>
    <row r="4" spans="1:17" ht="12.75" customHeight="1" x14ac:dyDescent="0.25">
      <c r="E4" s="687"/>
      <c r="F4" s="687"/>
      <c r="G4" s="687"/>
      <c r="H4" s="687"/>
      <c r="I4" s="687"/>
      <c r="J4" s="691" t="str">
        <f>'1 FO-Ingresos'!K4</f>
        <v/>
      </c>
      <c r="K4" s="455" t="s">
        <v>277</v>
      </c>
    </row>
    <row r="5" spans="1:17" ht="25.5" customHeight="1" x14ac:dyDescent="0.25">
      <c r="A5" s="871" t="str">
        <f>'1 FO-Ingresos'!A5:H5</f>
        <v>Parroquia X</v>
      </c>
      <c r="B5" s="872"/>
      <c r="C5" s="872"/>
      <c r="D5" s="872"/>
      <c r="E5" s="872"/>
      <c r="F5" s="872"/>
      <c r="G5" s="872"/>
      <c r="H5" s="872"/>
      <c r="I5" s="872"/>
      <c r="J5" s="873"/>
      <c r="K5" s="840">
        <f>'1 FO-Ingresos'!K5</f>
        <v>999</v>
      </c>
      <c r="L5" s="842"/>
    </row>
    <row r="6" spans="1:17" ht="11.25" customHeight="1" x14ac:dyDescent="0.25">
      <c r="A6" s="831" t="s">
        <v>106</v>
      </c>
      <c r="B6" s="831"/>
      <c r="C6" s="831"/>
      <c r="D6" s="831"/>
      <c r="E6" s="831"/>
      <c r="F6" s="831"/>
      <c r="G6" s="831"/>
      <c r="H6" s="831"/>
      <c r="I6" s="831"/>
      <c r="J6" s="831"/>
      <c r="K6" s="831" t="s">
        <v>78</v>
      </c>
      <c r="L6" s="831"/>
    </row>
    <row r="7" spans="1:17" ht="30.75" customHeight="1" x14ac:dyDescent="0.25">
      <c r="A7" s="855" t="s">
        <v>170</v>
      </c>
      <c r="B7" s="855"/>
      <c r="C7" s="855"/>
      <c r="D7" s="855"/>
      <c r="E7" s="855"/>
      <c r="F7" s="855"/>
      <c r="G7" s="855"/>
      <c r="H7" s="855"/>
      <c r="I7" s="855"/>
      <c r="J7" s="855"/>
      <c r="K7" s="855"/>
      <c r="L7" s="855"/>
    </row>
    <row r="8" spans="1:17" ht="20.25" customHeight="1" x14ac:dyDescent="0.25">
      <c r="A8" s="868" t="s">
        <v>38</v>
      </c>
      <c r="B8" s="784"/>
      <c r="C8" s="784"/>
      <c r="D8" s="784"/>
      <c r="E8" s="784"/>
      <c r="F8" s="784"/>
      <c r="G8" s="784"/>
      <c r="H8" s="784"/>
      <c r="I8" s="784"/>
      <c r="J8" s="785"/>
      <c r="K8" s="868" t="s">
        <v>93</v>
      </c>
      <c r="L8" s="869"/>
    </row>
    <row r="9" spans="1:17" ht="23.25" customHeight="1" x14ac:dyDescent="0.25">
      <c r="A9" s="865" t="s">
        <v>278</v>
      </c>
      <c r="B9" s="866"/>
      <c r="C9" s="866"/>
      <c r="D9" s="866"/>
      <c r="E9" s="866"/>
      <c r="F9" s="866"/>
      <c r="G9" s="866"/>
      <c r="H9" s="866"/>
      <c r="I9" s="866"/>
      <c r="J9" s="867"/>
      <c r="K9" s="856" t="s">
        <v>318</v>
      </c>
      <c r="L9" s="857"/>
    </row>
    <row r="10" spans="1:17" ht="43.5" customHeight="1" x14ac:dyDescent="0.25">
      <c r="A10" s="878" t="s">
        <v>732</v>
      </c>
      <c r="B10" s="879"/>
      <c r="C10" s="879"/>
      <c r="D10" s="879"/>
      <c r="E10" s="879"/>
      <c r="F10" s="879"/>
      <c r="G10" s="879"/>
      <c r="H10" s="879"/>
      <c r="I10" s="879"/>
      <c r="J10" s="879"/>
      <c r="K10" s="879"/>
      <c r="L10" s="880"/>
    </row>
    <row r="11" spans="1:17" ht="12.75" customHeight="1" x14ac:dyDescent="0.25">
      <c r="A11" s="875" t="s">
        <v>279</v>
      </c>
      <c r="B11" s="876"/>
      <c r="C11" s="876"/>
      <c r="D11" s="876"/>
      <c r="E11" s="876"/>
      <c r="F11" s="876"/>
      <c r="G11" s="876"/>
      <c r="H11" s="876"/>
      <c r="I11" s="876"/>
      <c r="J11" s="876"/>
      <c r="K11" s="876"/>
      <c r="L11" s="877"/>
    </row>
    <row r="12" spans="1:17" ht="9.75" customHeight="1" x14ac:dyDescent="0.25">
      <c r="A12" s="32"/>
      <c r="B12" s="32"/>
      <c r="C12" s="32"/>
      <c r="D12" s="32"/>
      <c r="E12" s="32"/>
      <c r="F12" s="32"/>
      <c r="G12" s="32"/>
      <c r="H12" s="32"/>
      <c r="I12" s="32"/>
      <c r="J12" s="32"/>
      <c r="K12" s="32"/>
      <c r="L12" s="32"/>
    </row>
    <row r="13" spans="1:17" ht="14.25" customHeight="1" x14ac:dyDescent="0.25">
      <c r="C13" s="633" t="s">
        <v>765</v>
      </c>
      <c r="F13" s="136" t="str">
        <f>IF(H13="x","","x")</f>
        <v>x</v>
      </c>
      <c r="G13" s="593" t="s">
        <v>768</v>
      </c>
      <c r="H13" s="136"/>
      <c r="I13" s="593" t="s">
        <v>766</v>
      </c>
      <c r="J13" s="10"/>
      <c r="K13" s="10"/>
      <c r="L13" s="10"/>
    </row>
    <row r="14" spans="1:17" ht="12.75" customHeight="1" x14ac:dyDescent="0.25">
      <c r="A14" s="814" t="s">
        <v>767</v>
      </c>
      <c r="B14" s="817"/>
      <c r="C14" s="817"/>
      <c r="D14" s="817"/>
      <c r="E14" s="817"/>
      <c r="F14" s="817"/>
      <c r="G14" s="817"/>
      <c r="H14" s="817"/>
      <c r="I14" s="817"/>
      <c r="J14" s="817"/>
      <c r="K14" s="817"/>
      <c r="L14" s="817"/>
      <c r="M14" s="176"/>
    </row>
    <row r="15" spans="1:17" ht="5.25" customHeight="1" x14ac:dyDescent="0.25"/>
    <row r="16" spans="1:17" ht="6" customHeight="1" x14ac:dyDescent="0.25">
      <c r="A16" s="833" t="s">
        <v>166</v>
      </c>
      <c r="B16" s="80"/>
      <c r="C16" s="80"/>
      <c r="D16" s="80"/>
      <c r="E16" s="80"/>
      <c r="F16" s="80"/>
      <c r="G16" s="81"/>
      <c r="H16" s="81"/>
      <c r="I16" s="81"/>
      <c r="J16" s="81"/>
      <c r="K16" s="81"/>
      <c r="L16" s="75"/>
    </row>
    <row r="17" spans="1:12" ht="15.75" x14ac:dyDescent="0.25">
      <c r="A17" s="834"/>
      <c r="B17" s="180">
        <v>1</v>
      </c>
      <c r="C17" s="647" t="s">
        <v>813</v>
      </c>
      <c r="D17" s="50"/>
      <c r="E17" s="141"/>
      <c r="F17" s="141"/>
      <c r="G17" s="142"/>
      <c r="H17" s="82"/>
      <c r="I17" s="154"/>
      <c r="J17" s="154"/>
      <c r="K17" s="154"/>
      <c r="L17" s="76"/>
    </row>
    <row r="18" spans="1:12" ht="12" customHeight="1" x14ac:dyDescent="0.2">
      <c r="A18" s="834"/>
      <c r="B18" s="178"/>
      <c r="C18" s="179" t="s">
        <v>122</v>
      </c>
      <c r="D18" s="458" t="s">
        <v>609</v>
      </c>
      <c r="E18" s="458"/>
      <c r="F18" s="458"/>
      <c r="G18" s="458"/>
      <c r="H18" s="175"/>
      <c r="I18" s="457">
        <v>0</v>
      </c>
      <c r="J18" s="154"/>
      <c r="K18" s="154"/>
      <c r="L18" s="76"/>
    </row>
    <row r="19" spans="1:12" ht="12" customHeight="1" x14ac:dyDescent="0.2">
      <c r="A19" s="834"/>
      <c r="B19" s="143"/>
      <c r="C19" s="144" t="s">
        <v>123</v>
      </c>
      <c r="D19" s="458" t="s">
        <v>610</v>
      </c>
      <c r="E19" s="458"/>
      <c r="F19" s="458"/>
      <c r="G19" s="458"/>
      <c r="H19" s="175"/>
      <c r="I19" s="456">
        <v>0</v>
      </c>
      <c r="J19" s="154"/>
      <c r="K19" s="154"/>
      <c r="L19" s="76"/>
    </row>
    <row r="20" spans="1:12" ht="12" customHeight="1" x14ac:dyDescent="0.2">
      <c r="A20" s="834"/>
      <c r="B20" s="143"/>
      <c r="C20" s="144" t="s">
        <v>124</v>
      </c>
      <c r="D20" s="458" t="s">
        <v>611</v>
      </c>
      <c r="E20" s="458"/>
      <c r="F20" s="458"/>
      <c r="G20" s="458"/>
      <c r="H20" s="175"/>
      <c r="I20" s="456">
        <v>0</v>
      </c>
      <c r="J20" s="154"/>
      <c r="K20" s="154"/>
      <c r="L20" s="76"/>
    </row>
    <row r="21" spans="1:12" ht="12" customHeight="1" x14ac:dyDescent="0.2">
      <c r="A21" s="834"/>
      <c r="B21" s="143"/>
      <c r="C21" s="144" t="s">
        <v>125</v>
      </c>
      <c r="D21" s="458" t="s">
        <v>699</v>
      </c>
      <c r="E21" s="458"/>
      <c r="F21" s="458"/>
      <c r="G21" s="458"/>
      <c r="H21" s="175"/>
      <c r="I21" s="456"/>
      <c r="J21" s="154"/>
      <c r="K21" s="154"/>
      <c r="L21" s="76"/>
    </row>
    <row r="22" spans="1:12" ht="12" customHeight="1" x14ac:dyDescent="0.2">
      <c r="A22" s="834"/>
      <c r="B22" s="143"/>
      <c r="C22" s="144" t="s">
        <v>126</v>
      </c>
      <c r="D22" s="458" t="s">
        <v>612</v>
      </c>
      <c r="E22" s="458"/>
      <c r="F22" s="458"/>
      <c r="G22" s="458"/>
      <c r="H22" s="175"/>
      <c r="I22" s="456"/>
      <c r="J22" s="154"/>
      <c r="K22" s="154"/>
      <c r="L22" s="76"/>
    </row>
    <row r="23" spans="1:12" ht="12" customHeight="1" x14ac:dyDescent="0.2">
      <c r="A23" s="834"/>
      <c r="B23" s="143"/>
      <c r="C23" s="144" t="s">
        <v>127</v>
      </c>
      <c r="D23" s="458" t="s">
        <v>613</v>
      </c>
      <c r="E23" s="458"/>
      <c r="F23" s="458"/>
      <c r="G23" s="458"/>
      <c r="H23" s="175"/>
      <c r="I23" s="456"/>
      <c r="J23" s="154"/>
      <c r="K23" s="154"/>
      <c r="L23" s="76"/>
    </row>
    <row r="24" spans="1:12" ht="12" customHeight="1" x14ac:dyDescent="0.2">
      <c r="A24" s="834"/>
      <c r="B24" s="143"/>
      <c r="C24" s="144" t="s">
        <v>128</v>
      </c>
      <c r="D24" s="458" t="s">
        <v>614</v>
      </c>
      <c r="E24" s="458"/>
      <c r="F24" s="458"/>
      <c r="G24" s="458"/>
      <c r="H24" s="175"/>
      <c r="I24" s="456"/>
      <c r="J24" s="154"/>
      <c r="K24" s="154"/>
      <c r="L24" s="76"/>
    </row>
    <row r="25" spans="1:12" ht="12" customHeight="1" x14ac:dyDescent="0.2">
      <c r="A25" s="834"/>
      <c r="B25" s="143"/>
      <c r="C25" s="144" t="s">
        <v>129</v>
      </c>
      <c r="D25" s="458" t="s">
        <v>615</v>
      </c>
      <c r="E25" s="458"/>
      <c r="F25" s="458"/>
      <c r="G25" s="458"/>
      <c r="H25" s="175"/>
      <c r="I25" s="456"/>
      <c r="J25" s="154"/>
      <c r="K25" s="154"/>
      <c r="L25" s="76"/>
    </row>
    <row r="26" spans="1:12" ht="12" customHeight="1" x14ac:dyDescent="0.2">
      <c r="A26" s="834"/>
      <c r="B26" s="143"/>
      <c r="C26" s="144" t="s">
        <v>130</v>
      </c>
      <c r="D26" s="874"/>
      <c r="E26" s="874"/>
      <c r="F26" s="874"/>
      <c r="G26" s="874"/>
      <c r="H26" s="175"/>
      <c r="I26" s="456"/>
      <c r="J26" s="154"/>
      <c r="K26" s="154"/>
      <c r="L26" s="76"/>
    </row>
    <row r="27" spans="1:12" ht="12" customHeight="1" x14ac:dyDescent="0.2">
      <c r="A27" s="834"/>
      <c r="B27" s="143"/>
      <c r="C27" s="144" t="s">
        <v>131</v>
      </c>
      <c r="D27" s="874"/>
      <c r="E27" s="874"/>
      <c r="F27" s="874"/>
      <c r="G27" s="874"/>
      <c r="H27" s="175"/>
      <c r="I27" s="456"/>
      <c r="J27" s="154"/>
      <c r="K27" s="154"/>
      <c r="L27" s="76"/>
    </row>
    <row r="28" spans="1:12" ht="12" customHeight="1" x14ac:dyDescent="0.2">
      <c r="A28" s="834"/>
      <c r="B28" s="143"/>
      <c r="C28" s="144" t="s">
        <v>132</v>
      </c>
      <c r="D28" s="874"/>
      <c r="E28" s="874"/>
      <c r="F28" s="874"/>
      <c r="G28" s="874"/>
      <c r="H28" s="175"/>
      <c r="I28" s="456"/>
      <c r="J28" s="154"/>
      <c r="K28" s="154"/>
      <c r="L28" s="76"/>
    </row>
    <row r="29" spans="1:12" ht="17.25" customHeight="1" x14ac:dyDescent="0.25">
      <c r="A29" s="834"/>
      <c r="B29" s="145">
        <v>2</v>
      </c>
      <c r="C29" s="461" t="s">
        <v>818</v>
      </c>
      <c r="D29" s="165"/>
      <c r="E29" s="146"/>
      <c r="F29" s="146"/>
      <c r="G29" s="147"/>
      <c r="H29" s="83"/>
      <c r="I29" s="147"/>
      <c r="J29" s="155"/>
      <c r="K29" s="451">
        <f>SUM(I18:I28)</f>
        <v>0</v>
      </c>
      <c r="L29" s="76"/>
    </row>
    <row r="30" spans="1:12" ht="8.25" customHeight="1" x14ac:dyDescent="0.25">
      <c r="A30" s="834"/>
      <c r="B30" s="183"/>
      <c r="C30" s="648"/>
      <c r="D30" s="50"/>
      <c r="E30" s="149"/>
      <c r="F30" s="149"/>
      <c r="G30" s="46"/>
      <c r="H30" s="84"/>
      <c r="I30" s="46"/>
      <c r="J30" s="46"/>
      <c r="K30" s="649"/>
      <c r="L30" s="76"/>
    </row>
    <row r="31" spans="1:12" ht="17.25" customHeight="1" x14ac:dyDescent="0.25">
      <c r="A31" s="834"/>
      <c r="B31" s="180">
        <v>3</v>
      </c>
      <c r="C31" s="641" t="s">
        <v>815</v>
      </c>
      <c r="D31" s="50"/>
      <c r="E31" s="141"/>
      <c r="F31" s="141"/>
      <c r="G31" s="142"/>
      <c r="H31" s="84"/>
      <c r="I31" s="46"/>
      <c r="J31" s="46"/>
      <c r="K31" s="650"/>
      <c r="L31" s="76"/>
    </row>
    <row r="32" spans="1:12" ht="12" customHeight="1" x14ac:dyDescent="0.2">
      <c r="A32" s="834"/>
      <c r="B32" s="181"/>
      <c r="C32" s="182" t="s">
        <v>122</v>
      </c>
      <c r="D32" s="458" t="s">
        <v>21</v>
      </c>
      <c r="E32" s="153"/>
      <c r="F32" s="153"/>
      <c r="G32" s="153"/>
      <c r="H32" s="175"/>
      <c r="I32" s="456">
        <v>0</v>
      </c>
      <c r="J32" s="46"/>
      <c r="K32" s="650"/>
      <c r="L32" s="76"/>
    </row>
    <row r="33" spans="1:12" ht="12" customHeight="1" x14ac:dyDescent="0.2">
      <c r="A33" s="834"/>
      <c r="B33" s="151"/>
      <c r="C33" s="152" t="s">
        <v>123</v>
      </c>
      <c r="D33" s="459" t="s">
        <v>627</v>
      </c>
      <c r="E33" s="171"/>
      <c r="F33" s="634" t="s">
        <v>816</v>
      </c>
      <c r="G33" s="658" t="s">
        <v>24</v>
      </c>
      <c r="H33" s="175"/>
      <c r="I33" s="456">
        <v>0</v>
      </c>
      <c r="J33" s="46"/>
      <c r="K33" s="650"/>
      <c r="L33" s="76"/>
    </row>
    <row r="34" spans="1:12" ht="17.25" customHeight="1" x14ac:dyDescent="0.25">
      <c r="A34" s="834"/>
      <c r="B34" s="145">
        <v>4</v>
      </c>
      <c r="C34" s="461" t="s">
        <v>817</v>
      </c>
      <c r="D34" s="165"/>
      <c r="E34" s="146"/>
      <c r="F34" s="146"/>
      <c r="G34" s="147"/>
      <c r="H34" s="83"/>
      <c r="I34" s="147"/>
      <c r="J34" s="155"/>
      <c r="K34" s="449">
        <f>SUM(I32:I33)</f>
        <v>0</v>
      </c>
      <c r="L34" s="76"/>
    </row>
    <row r="35" spans="1:12" ht="8.25" customHeight="1" x14ac:dyDescent="0.25">
      <c r="A35" s="834"/>
      <c r="B35" s="148"/>
      <c r="C35" s="148"/>
      <c r="D35" s="149"/>
      <c r="E35" s="149"/>
      <c r="F35" s="149"/>
      <c r="G35" s="46"/>
      <c r="H35" s="84"/>
      <c r="I35" s="46"/>
      <c r="J35" s="46"/>
      <c r="K35" s="156"/>
      <c r="L35" s="76"/>
    </row>
    <row r="36" spans="1:12" ht="15.75" customHeight="1" x14ac:dyDescent="0.2">
      <c r="A36" s="834"/>
      <c r="B36" s="183">
        <v>5</v>
      </c>
      <c r="C36" s="648" t="s">
        <v>814</v>
      </c>
      <c r="D36" s="50"/>
      <c r="E36" s="149"/>
      <c r="F36" s="149"/>
      <c r="G36" s="150"/>
      <c r="H36" s="85"/>
      <c r="I36" s="157"/>
      <c r="J36" s="157"/>
      <c r="K36" s="50"/>
      <c r="L36" s="19"/>
    </row>
    <row r="37" spans="1:12" ht="12" customHeight="1" x14ac:dyDescent="0.2">
      <c r="A37" s="834"/>
      <c r="B37" s="181"/>
      <c r="C37" s="182" t="s">
        <v>122</v>
      </c>
      <c r="D37" s="458" t="s">
        <v>480</v>
      </c>
      <c r="E37" s="153"/>
      <c r="F37" s="153"/>
      <c r="G37" s="153"/>
      <c r="H37" s="175"/>
      <c r="I37" s="456"/>
      <c r="J37" s="50"/>
      <c r="K37" s="50"/>
      <c r="L37" s="19"/>
    </row>
    <row r="38" spans="1:12" ht="12" customHeight="1" x14ac:dyDescent="0.2">
      <c r="A38" s="834"/>
      <c r="B38" s="151"/>
      <c r="C38" s="152" t="s">
        <v>123</v>
      </c>
      <c r="D38" s="459" t="s">
        <v>481</v>
      </c>
      <c r="E38" s="171"/>
      <c r="F38" s="171"/>
      <c r="G38" s="171"/>
      <c r="H38" s="175"/>
      <c r="I38" s="456"/>
      <c r="J38" s="50"/>
      <c r="K38" s="50"/>
      <c r="L38" s="19"/>
    </row>
    <row r="39" spans="1:12" ht="12" customHeight="1" x14ac:dyDescent="0.2">
      <c r="A39" s="834"/>
      <c r="B39" s="151"/>
      <c r="C39" s="152" t="s">
        <v>124</v>
      </c>
      <c r="D39" s="459" t="s">
        <v>482</v>
      </c>
      <c r="E39" s="171"/>
      <c r="F39" s="171"/>
      <c r="G39" s="171"/>
      <c r="H39" s="175"/>
      <c r="I39" s="456"/>
      <c r="J39" s="50"/>
      <c r="K39" s="50"/>
      <c r="L39" s="19"/>
    </row>
    <row r="40" spans="1:12" ht="12" customHeight="1" x14ac:dyDescent="0.2">
      <c r="A40" s="834"/>
      <c r="B40" s="151"/>
      <c r="C40" s="152" t="s">
        <v>125</v>
      </c>
      <c r="D40" s="458" t="s">
        <v>483</v>
      </c>
      <c r="E40" s="153"/>
      <c r="F40" s="153"/>
      <c r="G40" s="153"/>
      <c r="H40" s="175"/>
      <c r="I40" s="456"/>
      <c r="J40" s="50"/>
      <c r="K40" s="50"/>
      <c r="L40" s="19"/>
    </row>
    <row r="41" spans="1:12" ht="12" customHeight="1" x14ac:dyDescent="0.2">
      <c r="A41" s="834"/>
      <c r="B41" s="151"/>
      <c r="C41" s="152" t="s">
        <v>126</v>
      </c>
      <c r="D41" s="459" t="s">
        <v>484</v>
      </c>
      <c r="E41" s="171"/>
      <c r="F41" s="171"/>
      <c r="G41" s="171"/>
      <c r="H41" s="175"/>
      <c r="I41" s="456"/>
      <c r="J41" s="50"/>
      <c r="K41" s="50"/>
      <c r="L41" s="19"/>
    </row>
    <row r="42" spans="1:12" ht="12" customHeight="1" x14ac:dyDescent="0.2">
      <c r="A42" s="834"/>
      <c r="B42" s="151"/>
      <c r="C42" s="152" t="s">
        <v>127</v>
      </c>
      <c r="D42" s="459" t="s">
        <v>485</v>
      </c>
      <c r="E42" s="171"/>
      <c r="F42" s="171"/>
      <c r="G42" s="171"/>
      <c r="H42" s="175"/>
      <c r="I42" s="456"/>
      <c r="J42" s="50"/>
      <c r="K42" s="50"/>
      <c r="L42" s="19"/>
    </row>
    <row r="43" spans="1:12" ht="12" customHeight="1" x14ac:dyDescent="0.2">
      <c r="A43" s="834"/>
      <c r="B43" s="151"/>
      <c r="C43" s="152" t="s">
        <v>128</v>
      </c>
      <c r="D43" s="459" t="s">
        <v>486</v>
      </c>
      <c r="E43" s="171"/>
      <c r="F43" s="171"/>
      <c r="G43" s="171"/>
      <c r="H43" s="175"/>
      <c r="I43" s="456"/>
      <c r="J43" s="50"/>
      <c r="K43" s="50"/>
      <c r="L43" s="19"/>
    </row>
    <row r="44" spans="1:12" ht="12" customHeight="1" x14ac:dyDescent="0.2">
      <c r="A44" s="834"/>
      <c r="B44" s="151"/>
      <c r="C44" s="152" t="s">
        <v>129</v>
      </c>
      <c r="D44" s="459" t="s">
        <v>487</v>
      </c>
      <c r="E44" s="171"/>
      <c r="F44" s="171"/>
      <c r="G44" s="171"/>
      <c r="H44" s="175"/>
      <c r="I44" s="456"/>
      <c r="J44" s="50"/>
      <c r="K44" s="50"/>
      <c r="L44" s="19"/>
    </row>
    <row r="45" spans="1:12" ht="12" customHeight="1" x14ac:dyDescent="0.2">
      <c r="A45" s="834"/>
      <c r="B45" s="151"/>
      <c r="C45" s="152" t="s">
        <v>130</v>
      </c>
      <c r="D45" s="459" t="s">
        <v>488</v>
      </c>
      <c r="E45" s="171"/>
      <c r="F45" s="171"/>
      <c r="G45" s="171"/>
      <c r="H45" s="175"/>
      <c r="I45" s="456"/>
      <c r="J45" s="50"/>
      <c r="K45" s="50"/>
      <c r="L45" s="19"/>
    </row>
    <row r="46" spans="1:12" ht="12" customHeight="1" x14ac:dyDescent="0.2">
      <c r="A46" s="834"/>
      <c r="B46" s="151"/>
      <c r="C46" s="152" t="s">
        <v>131</v>
      </c>
      <c r="D46" s="459" t="s">
        <v>489</v>
      </c>
      <c r="E46" s="171"/>
      <c r="F46" s="171"/>
      <c r="G46" s="171"/>
      <c r="H46" s="175"/>
      <c r="I46" s="456"/>
      <c r="J46" s="50"/>
      <c r="K46" s="50"/>
      <c r="L46" s="19"/>
    </row>
    <row r="47" spans="1:12" ht="12" customHeight="1" x14ac:dyDescent="0.2">
      <c r="A47" s="834"/>
      <c r="B47" s="151"/>
      <c r="C47" s="152" t="s">
        <v>132</v>
      </c>
      <c r="D47" s="459" t="s">
        <v>490</v>
      </c>
      <c r="E47" s="171"/>
      <c r="F47" s="171"/>
      <c r="G47" s="171"/>
      <c r="H47" s="175"/>
      <c r="I47" s="456"/>
      <c r="J47" s="50"/>
      <c r="K47" s="50"/>
      <c r="L47" s="19"/>
    </row>
    <row r="48" spans="1:12" ht="12" customHeight="1" x14ac:dyDescent="0.2">
      <c r="A48" s="834"/>
      <c r="B48" s="151"/>
      <c r="C48" s="152" t="s">
        <v>133</v>
      </c>
      <c r="D48" s="459" t="s">
        <v>491</v>
      </c>
      <c r="E48" s="171"/>
      <c r="F48" s="171"/>
      <c r="G48" s="171"/>
      <c r="H48" s="175"/>
      <c r="I48" s="456"/>
      <c r="J48" s="50"/>
      <c r="K48" s="50"/>
      <c r="L48" s="19"/>
    </row>
    <row r="49" spans="1:12" ht="12" customHeight="1" x14ac:dyDescent="0.2">
      <c r="A49" s="834"/>
      <c r="B49" s="151"/>
      <c r="C49" s="152" t="s">
        <v>135</v>
      </c>
      <c r="D49" s="459" t="s">
        <v>492</v>
      </c>
      <c r="E49" s="171"/>
      <c r="F49" s="171"/>
      <c r="G49" s="171"/>
      <c r="H49" s="175"/>
      <c r="I49" s="456"/>
      <c r="J49" s="50"/>
      <c r="K49" s="50"/>
      <c r="L49" s="19"/>
    </row>
    <row r="50" spans="1:12" ht="12" customHeight="1" x14ac:dyDescent="0.2">
      <c r="A50" s="834"/>
      <c r="B50" s="151"/>
      <c r="C50" s="152" t="s">
        <v>136</v>
      </c>
      <c r="D50" s="459" t="s">
        <v>493</v>
      </c>
      <c r="E50" s="171"/>
      <c r="F50" s="171"/>
      <c r="G50" s="171"/>
      <c r="H50" s="175"/>
      <c r="I50" s="456"/>
      <c r="J50" s="50"/>
      <c r="K50" s="50"/>
      <c r="L50" s="19"/>
    </row>
    <row r="51" spans="1:12" ht="12" customHeight="1" x14ac:dyDescent="0.2">
      <c r="A51" s="834"/>
      <c r="B51" s="151"/>
      <c r="C51" s="152" t="s">
        <v>137</v>
      </c>
      <c r="D51" s="459" t="s">
        <v>494</v>
      </c>
      <c r="E51" s="171"/>
      <c r="F51" s="171"/>
      <c r="G51" s="171"/>
      <c r="H51" s="175"/>
      <c r="I51" s="456"/>
      <c r="J51" s="50"/>
      <c r="K51" s="50"/>
      <c r="L51" s="19"/>
    </row>
    <row r="52" spans="1:12" ht="12" customHeight="1" x14ac:dyDescent="0.2">
      <c r="A52" s="834"/>
      <c r="B52" s="151"/>
      <c r="C52" s="152" t="s">
        <v>138</v>
      </c>
      <c r="D52" s="458" t="s">
        <v>495</v>
      </c>
      <c r="E52" s="153"/>
      <c r="F52" s="153"/>
      <c r="G52" s="153"/>
      <c r="H52" s="175"/>
      <c r="I52" s="456"/>
      <c r="J52" s="50"/>
      <c r="K52" s="50"/>
      <c r="L52" s="19"/>
    </row>
    <row r="53" spans="1:12" ht="12" customHeight="1" x14ac:dyDescent="0.2">
      <c r="A53" s="834"/>
      <c r="B53" s="151"/>
      <c r="C53" s="152" t="s">
        <v>139</v>
      </c>
      <c r="D53" s="458" t="s">
        <v>496</v>
      </c>
      <c r="E53" s="153"/>
      <c r="F53" s="153"/>
      <c r="G53" s="153"/>
      <c r="H53" s="175"/>
      <c r="I53" s="456"/>
      <c r="J53" s="50"/>
      <c r="K53" s="50"/>
      <c r="L53" s="19"/>
    </row>
    <row r="54" spans="1:12" ht="12" customHeight="1" x14ac:dyDescent="0.2">
      <c r="A54" s="834"/>
      <c r="B54" s="151"/>
      <c r="C54" s="152" t="s">
        <v>140</v>
      </c>
      <c r="D54" s="458" t="s">
        <v>771</v>
      </c>
      <c r="E54" s="153"/>
      <c r="F54" s="153"/>
      <c r="G54" s="153"/>
      <c r="H54" s="175"/>
      <c r="I54" s="456"/>
      <c r="J54" s="50"/>
      <c r="K54" s="50"/>
      <c r="L54" s="19"/>
    </row>
    <row r="55" spans="1:12" ht="12" customHeight="1" x14ac:dyDescent="0.25">
      <c r="A55" s="834"/>
      <c r="B55" s="151"/>
      <c r="C55" s="460" t="s">
        <v>141</v>
      </c>
      <c r="D55" s="458" t="s">
        <v>714</v>
      </c>
      <c r="E55" s="299"/>
      <c r="F55" s="299"/>
      <c r="G55" s="462"/>
      <c r="H55" s="175"/>
      <c r="I55" s="456"/>
      <c r="J55" s="50"/>
      <c r="K55" s="50"/>
      <c r="L55" s="19"/>
    </row>
    <row r="56" spans="1:12" ht="12" customHeight="1" x14ac:dyDescent="0.25">
      <c r="A56" s="834"/>
      <c r="B56" s="181"/>
      <c r="C56" s="460" t="s">
        <v>142</v>
      </c>
      <c r="D56" s="458" t="s">
        <v>715</v>
      </c>
      <c r="E56" s="299"/>
      <c r="F56" s="299"/>
      <c r="G56" s="462"/>
      <c r="H56" s="175"/>
      <c r="I56" s="456"/>
      <c r="J56" s="50"/>
      <c r="K56" s="50"/>
      <c r="L56" s="19"/>
    </row>
    <row r="57" spans="1:12" ht="12" customHeight="1" x14ac:dyDescent="0.25">
      <c r="A57" s="834"/>
      <c r="B57" s="181"/>
      <c r="C57" s="460" t="s">
        <v>143</v>
      </c>
      <c r="D57" s="458" t="s">
        <v>716</v>
      </c>
      <c r="E57" s="299"/>
      <c r="F57" s="299"/>
      <c r="G57" s="462"/>
      <c r="H57" s="175"/>
      <c r="I57" s="456"/>
      <c r="J57" s="50"/>
      <c r="K57" s="50"/>
      <c r="L57" s="19"/>
    </row>
    <row r="58" spans="1:12" ht="15.75" customHeight="1" x14ac:dyDescent="0.2">
      <c r="A58" s="834"/>
      <c r="B58" s="145">
        <v>6</v>
      </c>
      <c r="C58" s="461" t="s">
        <v>676</v>
      </c>
      <c r="D58" s="165"/>
      <c r="E58" s="146"/>
      <c r="F58" s="146"/>
      <c r="G58" s="153"/>
      <c r="H58" s="86"/>
      <c r="I58" s="158"/>
      <c r="J58" s="159"/>
      <c r="K58" s="655">
        <f>SUM(I37:I57)</f>
        <v>0</v>
      </c>
      <c r="L58" s="19"/>
    </row>
    <row r="59" spans="1:12" ht="8.25" customHeight="1" x14ac:dyDescent="0.2">
      <c r="A59" s="834"/>
      <c r="B59" s="183"/>
      <c r="C59" s="648"/>
      <c r="D59" s="50"/>
      <c r="E59" s="149"/>
      <c r="F59" s="149"/>
      <c r="G59" s="652"/>
      <c r="H59" s="653"/>
      <c r="I59" s="654"/>
      <c r="J59" s="50"/>
      <c r="K59" s="656"/>
      <c r="L59" s="19"/>
    </row>
    <row r="60" spans="1:12" ht="15.75" customHeight="1" x14ac:dyDescent="0.25">
      <c r="A60" s="834"/>
      <c r="B60" s="180">
        <v>7</v>
      </c>
      <c r="C60" s="641" t="s">
        <v>674</v>
      </c>
      <c r="D60" s="50"/>
      <c r="E60" s="141"/>
      <c r="F60" s="141"/>
      <c r="G60" s="142"/>
      <c r="H60" s="84"/>
      <c r="I60" s="46"/>
      <c r="J60" s="46"/>
      <c r="K60" s="650"/>
      <c r="L60" s="19"/>
    </row>
    <row r="61" spans="1:12" ht="12" customHeight="1" x14ac:dyDescent="0.2">
      <c r="A61" s="834"/>
      <c r="B61" s="181"/>
      <c r="C61" s="182" t="s">
        <v>122</v>
      </c>
      <c r="D61" s="458" t="s">
        <v>826</v>
      </c>
      <c r="E61" s="153"/>
      <c r="F61" s="153"/>
      <c r="G61" s="153"/>
      <c r="H61" s="175"/>
      <c r="I61" s="456"/>
      <c r="J61" s="46"/>
      <c r="K61" s="650"/>
      <c r="L61" s="19"/>
    </row>
    <row r="62" spans="1:12" ht="12" customHeight="1" x14ac:dyDescent="0.2">
      <c r="A62" s="834"/>
      <c r="B62" s="181"/>
      <c r="C62" s="651" t="s">
        <v>123</v>
      </c>
      <c r="D62" s="458" t="s">
        <v>675</v>
      </c>
      <c r="E62" s="153"/>
      <c r="F62" s="153"/>
      <c r="G62" s="153"/>
      <c r="H62" s="175"/>
      <c r="I62" s="456"/>
      <c r="J62" s="46"/>
      <c r="K62" s="650"/>
      <c r="L62" s="19"/>
    </row>
    <row r="63" spans="1:12" ht="12" customHeight="1" x14ac:dyDescent="0.2">
      <c r="A63" s="834"/>
      <c r="B63" s="151"/>
      <c r="C63" s="460" t="s">
        <v>124</v>
      </c>
      <c r="D63" s="459" t="s">
        <v>628</v>
      </c>
      <c r="E63" s="171"/>
      <c r="F63" s="634" t="s">
        <v>816</v>
      </c>
      <c r="G63" s="658" t="s">
        <v>827</v>
      </c>
      <c r="H63" s="175"/>
      <c r="I63" s="456"/>
      <c r="J63" s="46"/>
      <c r="K63" s="650"/>
      <c r="L63" s="19"/>
    </row>
    <row r="64" spans="1:12" ht="15.75" customHeight="1" x14ac:dyDescent="0.25">
      <c r="A64" s="834"/>
      <c r="B64" s="145">
        <v>8</v>
      </c>
      <c r="C64" s="461" t="s">
        <v>822</v>
      </c>
      <c r="D64" s="165"/>
      <c r="E64" s="146"/>
      <c r="F64" s="146"/>
      <c r="G64" s="147"/>
      <c r="H64" s="83"/>
      <c r="I64" s="147"/>
      <c r="J64" s="155"/>
      <c r="K64" s="449">
        <f>SUM(I61:I63)</f>
        <v>0</v>
      </c>
      <c r="L64" s="19"/>
    </row>
    <row r="65" spans="1:12" ht="8.25" customHeight="1" x14ac:dyDescent="0.25">
      <c r="A65" s="835"/>
      <c r="B65" s="870"/>
      <c r="C65" s="870"/>
      <c r="D65" s="870"/>
      <c r="E65" s="870"/>
      <c r="F65" s="870"/>
      <c r="G65" s="870"/>
      <c r="H65" s="870"/>
      <c r="I65" s="870"/>
      <c r="J65" s="870"/>
      <c r="K65" s="870"/>
      <c r="L65" s="24"/>
    </row>
    <row r="66" spans="1:12" ht="15" customHeight="1" x14ac:dyDescent="0.25">
      <c r="A66" s="132"/>
      <c r="B66" s="133"/>
      <c r="C66" s="133"/>
      <c r="D66" s="133"/>
      <c r="E66" s="133"/>
      <c r="F66" s="133"/>
      <c r="G66" s="133"/>
      <c r="H66" s="133"/>
      <c r="I66" s="133"/>
      <c r="J66" s="133"/>
      <c r="K66" s="133"/>
      <c r="L66" s="3"/>
    </row>
    <row r="67" spans="1:12" x14ac:dyDescent="0.25">
      <c r="A67" t="s">
        <v>819</v>
      </c>
      <c r="D67" s="74"/>
      <c r="E67" s="74"/>
      <c r="F67" s="74"/>
      <c r="G67" s="74"/>
      <c r="H67" s="74"/>
      <c r="I67" s="74"/>
      <c r="J67" s="74"/>
      <c r="K67" s="74"/>
      <c r="L67" s="74"/>
    </row>
    <row r="68" spans="1:12" ht="16.5" x14ac:dyDescent="0.25">
      <c r="A68" s="610" t="s">
        <v>846</v>
      </c>
    </row>
    <row r="69" spans="1:12" ht="16.5" x14ac:dyDescent="0.25">
      <c r="A69" s="610" t="s">
        <v>617</v>
      </c>
    </row>
    <row r="70" spans="1:12" ht="16.5" x14ac:dyDescent="0.25">
      <c r="A70" s="610" t="s">
        <v>618</v>
      </c>
    </row>
    <row r="71" spans="1:12" ht="16.5" x14ac:dyDescent="0.25">
      <c r="A71" s="610" t="s">
        <v>643</v>
      </c>
    </row>
    <row r="72" spans="1:12" x14ac:dyDescent="0.25">
      <c r="A72" t="s">
        <v>616</v>
      </c>
    </row>
    <row r="73" spans="1:12" ht="16.5" x14ac:dyDescent="0.25">
      <c r="A73" s="610" t="s">
        <v>682</v>
      </c>
    </row>
  </sheetData>
  <sheetProtection algorithmName="SHA-512" hashValue="JTx1P/qK9OkhDHzZ3Qj/O7PaiH0sxnM7YU+Jv5DHxCmY/IRSqwgZSc6Zdo3+g58uXOZFiIygfGdeUI6JfOhD/Q==" saltValue="RfdjXh5lG/sJBESOh6Ozyw==" spinCount="100000" sheet="1" selectLockedCells="1"/>
  <mergeCells count="19">
    <mergeCell ref="B65:K65"/>
    <mergeCell ref="A16:A65"/>
    <mergeCell ref="A3:K3"/>
    <mergeCell ref="A5:J5"/>
    <mergeCell ref="A6:J6"/>
    <mergeCell ref="K5:L5"/>
    <mergeCell ref="K6:L6"/>
    <mergeCell ref="D27:G27"/>
    <mergeCell ref="D28:G28"/>
    <mergeCell ref="A14:L14"/>
    <mergeCell ref="A7:L7"/>
    <mergeCell ref="D26:G26"/>
    <mergeCell ref="A11:L11"/>
    <mergeCell ref="A10:L10"/>
    <mergeCell ref="A1:L1"/>
    <mergeCell ref="A9:J9"/>
    <mergeCell ref="K9:L9"/>
    <mergeCell ref="A8:J8"/>
    <mergeCell ref="K8:L8"/>
  </mergeCells>
  <phoneticPr fontId="0" type="noConversion"/>
  <printOptions horizontalCentered="1"/>
  <pageMargins left="0.4" right="0.4" top="0.8" bottom="0.8" header="0.5" footer="0.5"/>
  <pageSetup scale="69" orientation="portrait" horizontalDpi="4294967294" verticalDpi="4294967294" r:id="rId1"/>
  <headerFooter alignWithMargins="0">
    <oddFooter>&amp;LFormulario VAE-009-A  Rev. 2010-08
&amp;C&amp;D, &amp;T&amp;R5 de 21</oddFooter>
  </headerFooter>
  <ignoredErrors>
    <ignoredError sqref="G63 G3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pageSetUpPr fitToPage="1"/>
  </sheetPr>
  <dimension ref="A1:M23"/>
  <sheetViews>
    <sheetView showGridLines="0" topLeftCell="A19" zoomScale="135" zoomScaleNormal="135" workbookViewId="0">
      <selection activeCell="B17" sqref="B17:M17"/>
    </sheetView>
  </sheetViews>
  <sheetFormatPr defaultRowHeight="15" x14ac:dyDescent="0.25"/>
  <cols>
    <col min="1" max="1" width="2.5703125" customWidth="1"/>
    <col min="2" max="2" width="2.7109375" customWidth="1"/>
    <col min="3" max="3" width="12.5703125" customWidth="1"/>
    <col min="4" max="4" width="2.85546875" customWidth="1"/>
    <col min="5" max="5" width="2.7109375" customWidth="1"/>
    <col min="6" max="6" width="21.140625" customWidth="1"/>
    <col min="8" max="8" width="3.7109375" customWidth="1"/>
    <col min="9" max="9" width="19.5703125" customWidth="1"/>
    <col min="10" max="10" width="2.7109375" customWidth="1"/>
    <col min="11" max="11" width="13.42578125" customWidth="1"/>
    <col min="12" max="12" width="16.140625" customWidth="1"/>
    <col min="13" max="13" width="1.140625" customWidth="1"/>
  </cols>
  <sheetData>
    <row r="1" spans="1:13" ht="18" customHeight="1" x14ac:dyDescent="0.25">
      <c r="A1" s="805" t="s">
        <v>273</v>
      </c>
      <c r="B1" s="805"/>
      <c r="C1" s="805"/>
      <c r="D1" s="805"/>
      <c r="E1" s="805"/>
      <c r="F1" s="805"/>
      <c r="G1" s="805"/>
      <c r="H1" s="805"/>
      <c r="I1" s="805"/>
      <c r="J1" s="805"/>
      <c r="K1" s="805"/>
      <c r="L1" s="805"/>
      <c r="M1" s="805"/>
    </row>
    <row r="2" spans="1:13" ht="16.5" customHeight="1" x14ac:dyDescent="0.25">
      <c r="B2" s="137"/>
      <c r="C2" s="134"/>
      <c r="E2" s="672" t="s">
        <v>684</v>
      </c>
      <c r="F2" s="672"/>
      <c r="H2" s="135"/>
      <c r="L2" s="431">
        <f>'1 FO-Ingresos'!L2</f>
        <v>2022</v>
      </c>
    </row>
    <row r="3" spans="1:13" ht="9.9499999999999993" customHeight="1" x14ac:dyDescent="0.25">
      <c r="A3" s="814" t="s">
        <v>844</v>
      </c>
      <c r="B3" s="814"/>
      <c r="C3" s="814"/>
      <c r="D3" s="814"/>
      <c r="E3" s="814"/>
      <c r="F3" s="814"/>
      <c r="G3" s="814"/>
      <c r="H3" s="814"/>
      <c r="I3" s="814"/>
      <c r="J3" s="814"/>
      <c r="K3" s="814"/>
      <c r="L3" s="814"/>
      <c r="M3" s="814"/>
    </row>
    <row r="4" spans="1:13" ht="12.75" customHeight="1" x14ac:dyDescent="0.25">
      <c r="B4" s="636"/>
      <c r="C4" s="687"/>
      <c r="D4" s="687"/>
      <c r="E4" s="687"/>
      <c r="F4" s="687"/>
      <c r="G4" s="687"/>
      <c r="H4" s="687"/>
      <c r="I4" s="687"/>
      <c r="J4" s="687"/>
      <c r="K4" s="689" t="str">
        <f>'1 FO-Ingresos'!K4</f>
        <v/>
      </c>
      <c r="L4" s="455" t="s">
        <v>282</v>
      </c>
    </row>
    <row r="5" spans="1:13" ht="25.5" customHeight="1" x14ac:dyDescent="0.25">
      <c r="A5" s="893" t="str">
        <f>'1 FO-Ingresos'!A5:H5</f>
        <v>Parroquia X</v>
      </c>
      <c r="B5" s="896"/>
      <c r="C5" s="896"/>
      <c r="D5" s="896"/>
      <c r="E5" s="896"/>
      <c r="F5" s="896"/>
      <c r="G5" s="896"/>
      <c r="H5" s="896"/>
      <c r="I5" s="896"/>
      <c r="J5" s="897"/>
      <c r="K5" s="893">
        <f>'1 FO-Ingresos'!K5</f>
        <v>999</v>
      </c>
      <c r="L5" s="894"/>
      <c r="M5" s="895"/>
    </row>
    <row r="6" spans="1:13" ht="11.25" customHeight="1" x14ac:dyDescent="0.25">
      <c r="A6" s="792" t="s">
        <v>106</v>
      </c>
      <c r="B6" s="793"/>
      <c r="C6" s="793"/>
      <c r="D6" s="793"/>
      <c r="E6" s="793"/>
      <c r="F6" s="793"/>
      <c r="G6" s="793"/>
      <c r="H6" s="793"/>
      <c r="I6" s="793"/>
      <c r="J6" s="794"/>
      <c r="K6" s="898" t="s">
        <v>78</v>
      </c>
      <c r="L6" s="899"/>
      <c r="M6" s="900"/>
    </row>
    <row r="7" spans="1:13" ht="28.5" customHeight="1" x14ac:dyDescent="0.25">
      <c r="A7" s="853" t="s">
        <v>171</v>
      </c>
      <c r="B7" s="853"/>
      <c r="C7" s="853"/>
      <c r="D7" s="853"/>
      <c r="E7" s="853"/>
      <c r="F7" s="853"/>
      <c r="G7" s="853"/>
      <c r="H7" s="853"/>
      <c r="I7" s="853"/>
      <c r="J7" s="853"/>
      <c r="K7" s="853"/>
      <c r="L7" s="853"/>
      <c r="M7" s="853"/>
    </row>
    <row r="8" spans="1:13" ht="20.25" customHeight="1" x14ac:dyDescent="0.25">
      <c r="A8" s="893" t="str">
        <f>IF('5 FE#1-Adic,Erog'!A8:J8="","",'5 FE#1-Adic,Erog'!A8:J8)</f>
        <v>F E #1 -</v>
      </c>
      <c r="B8" s="896"/>
      <c r="C8" s="896"/>
      <c r="D8" s="896"/>
      <c r="E8" s="896"/>
      <c r="F8" s="896"/>
      <c r="G8" s="896"/>
      <c r="H8" s="896"/>
      <c r="I8" s="896"/>
      <c r="J8" s="896"/>
      <c r="K8" s="897"/>
      <c r="L8" s="840" t="str">
        <f>IF('5 FE#1-Adic,Erog'!K8="","",'5 FE#1-Adic,Erog'!K8)</f>
        <v>A</v>
      </c>
      <c r="M8" s="842"/>
    </row>
    <row r="9" spans="1:13" ht="23.25" customHeight="1" x14ac:dyDescent="0.25">
      <c r="A9" s="865" t="s">
        <v>44</v>
      </c>
      <c r="B9" s="866"/>
      <c r="C9" s="866"/>
      <c r="D9" s="866"/>
      <c r="E9" s="866"/>
      <c r="F9" s="866"/>
      <c r="G9" s="866"/>
      <c r="H9" s="866"/>
      <c r="I9" s="866"/>
      <c r="J9" s="866"/>
      <c r="K9" s="867"/>
      <c r="L9" s="856" t="s">
        <v>46</v>
      </c>
      <c r="M9" s="857"/>
    </row>
    <row r="10" spans="1:13" ht="43.5" customHeight="1" x14ac:dyDescent="0.25">
      <c r="A10" s="871" t="str">
        <f>IF('5 FE#1-Adic,Erog'!A10:L10="","",'5 FE#1-Adic,Erog'!A10:L10)</f>
        <v>Construcción y Mejoras Permanentes a la Planta Física</v>
      </c>
      <c r="B10" s="872"/>
      <c r="C10" s="872"/>
      <c r="D10" s="872"/>
      <c r="E10" s="872"/>
      <c r="F10" s="872"/>
      <c r="G10" s="872"/>
      <c r="H10" s="872"/>
      <c r="I10" s="872"/>
      <c r="J10" s="872"/>
      <c r="K10" s="872"/>
      <c r="L10" s="872"/>
      <c r="M10" s="873"/>
    </row>
    <row r="11" spans="1:13" ht="12.75" customHeight="1" x14ac:dyDescent="0.25">
      <c r="A11" s="875" t="s">
        <v>45</v>
      </c>
      <c r="B11" s="876"/>
      <c r="C11" s="876"/>
      <c r="D11" s="876"/>
      <c r="E11" s="876"/>
      <c r="F11" s="876"/>
      <c r="G11" s="876"/>
      <c r="H11" s="876"/>
      <c r="I11" s="876"/>
      <c r="J11" s="876"/>
      <c r="K11" s="876"/>
      <c r="L11" s="876"/>
      <c r="M11" s="877"/>
    </row>
    <row r="12" spans="1:13" ht="9.75" customHeight="1" x14ac:dyDescent="0.25">
      <c r="A12" s="32"/>
      <c r="B12" s="32"/>
      <c r="C12" s="32"/>
      <c r="D12" s="32"/>
      <c r="E12" s="32"/>
      <c r="F12" s="32"/>
      <c r="G12" s="32"/>
      <c r="H12" s="32"/>
      <c r="I12" s="32"/>
      <c r="J12" s="32"/>
      <c r="K12" s="32"/>
      <c r="L12" s="32"/>
      <c r="M12" s="32"/>
    </row>
    <row r="13" spans="1:13" ht="14.25" customHeight="1" x14ac:dyDescent="0.25">
      <c r="B13" s="633" t="s">
        <v>765</v>
      </c>
      <c r="E13" s="136" t="str">
        <f>IF('5 FE#1-Adic,Erog'!F13="x","x","")</f>
        <v>x</v>
      </c>
      <c r="F13" s="593" t="s">
        <v>768</v>
      </c>
      <c r="G13" s="10"/>
      <c r="J13" s="136" t="str">
        <f>IF('5 FE#1-Adic,Erog'!H13="x","x","")</f>
        <v/>
      </c>
      <c r="K13" s="593" t="s">
        <v>766</v>
      </c>
      <c r="L13" s="10"/>
      <c r="M13" s="10"/>
    </row>
    <row r="14" spans="1:13" ht="12.75" customHeight="1" x14ac:dyDescent="0.25">
      <c r="A14" s="814" t="s">
        <v>767</v>
      </c>
      <c r="B14" s="817"/>
      <c r="C14" s="817"/>
      <c r="D14" s="817"/>
      <c r="E14" s="817"/>
      <c r="F14" s="817"/>
      <c r="G14" s="817"/>
      <c r="H14" s="817"/>
      <c r="I14" s="817"/>
      <c r="J14" s="817"/>
      <c r="K14" s="817"/>
      <c r="L14" s="817"/>
      <c r="M14" s="817"/>
    </row>
    <row r="15" spans="1:13" ht="6.75" customHeight="1" x14ac:dyDescent="0.25"/>
    <row r="16" spans="1:13" ht="15" customHeight="1" x14ac:dyDescent="0.25">
      <c r="A16" s="886" t="s">
        <v>169</v>
      </c>
      <c r="B16" s="34">
        <v>1</v>
      </c>
      <c r="C16" s="844" t="s">
        <v>47</v>
      </c>
      <c r="D16" s="844"/>
      <c r="E16" s="844"/>
      <c r="F16" s="844"/>
      <c r="G16" s="844"/>
      <c r="H16" s="844"/>
      <c r="I16" s="844"/>
      <c r="J16" s="844"/>
      <c r="K16" s="844"/>
      <c r="L16" s="844"/>
      <c r="M16" s="845"/>
    </row>
    <row r="17" spans="1:13" ht="124.5" customHeight="1" x14ac:dyDescent="0.25">
      <c r="A17" s="887"/>
      <c r="B17" s="889"/>
      <c r="C17" s="884"/>
      <c r="D17" s="884"/>
      <c r="E17" s="884"/>
      <c r="F17" s="884"/>
      <c r="G17" s="884"/>
      <c r="H17" s="884"/>
      <c r="I17" s="884"/>
      <c r="J17" s="884"/>
      <c r="K17" s="884"/>
      <c r="L17" s="884"/>
      <c r="M17" s="885"/>
    </row>
    <row r="18" spans="1:13" ht="124.5" customHeight="1" x14ac:dyDescent="0.25">
      <c r="A18" s="887"/>
      <c r="B18" s="883"/>
      <c r="C18" s="884"/>
      <c r="D18" s="884"/>
      <c r="E18" s="884"/>
      <c r="F18" s="884"/>
      <c r="G18" s="884"/>
      <c r="H18" s="884"/>
      <c r="I18" s="884"/>
      <c r="J18" s="884"/>
      <c r="K18" s="884"/>
      <c r="L18" s="884"/>
      <c r="M18" s="885"/>
    </row>
    <row r="19" spans="1:13" ht="28.5" customHeight="1" x14ac:dyDescent="0.25">
      <c r="A19" s="887"/>
      <c r="B19" s="34">
        <v>2</v>
      </c>
      <c r="C19" s="844" t="s">
        <v>283</v>
      </c>
      <c r="D19" s="844"/>
      <c r="E19" s="844"/>
      <c r="F19" s="844"/>
      <c r="G19" s="844"/>
      <c r="H19" s="844"/>
      <c r="I19" s="844"/>
      <c r="J19" s="844"/>
      <c r="K19" s="844"/>
      <c r="L19" s="844"/>
      <c r="M19" s="845"/>
    </row>
    <row r="20" spans="1:13" ht="124.5" customHeight="1" x14ac:dyDescent="0.25">
      <c r="A20" s="887"/>
      <c r="B20" s="883"/>
      <c r="C20" s="884"/>
      <c r="D20" s="884"/>
      <c r="E20" s="884"/>
      <c r="F20" s="884"/>
      <c r="G20" s="884"/>
      <c r="H20" s="884"/>
      <c r="I20" s="884"/>
      <c r="J20" s="884"/>
      <c r="K20" s="884"/>
      <c r="L20" s="884"/>
      <c r="M20" s="885"/>
    </row>
    <row r="21" spans="1:13" ht="124.5" customHeight="1" x14ac:dyDescent="0.25">
      <c r="A21" s="888"/>
      <c r="B21" s="890"/>
      <c r="C21" s="891"/>
      <c r="D21" s="891"/>
      <c r="E21" s="891"/>
      <c r="F21" s="891"/>
      <c r="G21" s="891"/>
      <c r="H21" s="891"/>
      <c r="I21" s="891"/>
      <c r="J21" s="891"/>
      <c r="K21" s="891"/>
      <c r="L21" s="891"/>
      <c r="M21" s="892"/>
    </row>
    <row r="22" spans="1:13" ht="7.5" customHeight="1" x14ac:dyDescent="0.25"/>
    <row r="23" spans="1:13" x14ac:dyDescent="0.25">
      <c r="A23" s="881" t="s">
        <v>820</v>
      </c>
      <c r="B23" s="882"/>
      <c r="C23" s="882"/>
      <c r="D23" s="882"/>
      <c r="E23" s="882"/>
      <c r="F23" s="882"/>
      <c r="G23" s="882"/>
      <c r="H23" s="882"/>
      <c r="I23" s="882"/>
      <c r="J23" s="882"/>
      <c r="K23" s="882"/>
      <c r="L23" s="882"/>
      <c r="M23" s="882"/>
    </row>
  </sheetData>
  <sheetProtection algorithmName="SHA-512" hashValue="uGauF2yMCMEeFWayuuyLw81qTjojR3WWHFjmMG5wTyEeLvAJGdI0mJXCi7Z1X2/k578zV32HZ4xmXdfwIGKvkw==" saltValue="4VAwKLab0ThWuDc5RDcttQ==" spinCount="100000" sheet="1" selectLockedCells="1"/>
  <mergeCells count="22">
    <mergeCell ref="A1:M1"/>
    <mergeCell ref="A9:K9"/>
    <mergeCell ref="L9:M9"/>
    <mergeCell ref="A7:M7"/>
    <mergeCell ref="K5:M5"/>
    <mergeCell ref="A5:J5"/>
    <mergeCell ref="A3:M3"/>
    <mergeCell ref="K6:M6"/>
    <mergeCell ref="L8:M8"/>
    <mergeCell ref="A8:K8"/>
    <mergeCell ref="A6:J6"/>
    <mergeCell ref="A10:M10"/>
    <mergeCell ref="A11:M11"/>
    <mergeCell ref="A14:M14"/>
    <mergeCell ref="A23:M23"/>
    <mergeCell ref="C19:M19"/>
    <mergeCell ref="B20:M20"/>
    <mergeCell ref="A16:A21"/>
    <mergeCell ref="B17:M17"/>
    <mergeCell ref="C16:M16"/>
    <mergeCell ref="B18:M18"/>
    <mergeCell ref="B21:M21"/>
  </mergeCells>
  <phoneticPr fontId="0" type="noConversion"/>
  <printOptions horizontalCentered="1"/>
  <pageMargins left="0.4" right="0.4" top="0.8" bottom="0.8" header="0.5" footer="0.5"/>
  <pageSetup scale="84" orientation="portrait" horizontalDpi="4294967294" verticalDpi="300" r:id="rId1"/>
  <headerFooter alignWithMargins="0">
    <oddFooter>&amp;LFormulario VAE-009-A  Rev. 2010-08
&amp;C&amp;D, &amp;T&amp;R6 de 21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pageSetUpPr fitToPage="1"/>
  </sheetPr>
  <dimension ref="A1:Q63"/>
  <sheetViews>
    <sheetView showGridLines="0" topLeftCell="A25" zoomScale="135" zoomScaleNormal="135" workbookViewId="0">
      <selection activeCell="A8" sqref="A8:J8"/>
    </sheetView>
  </sheetViews>
  <sheetFormatPr defaultRowHeight="15" x14ac:dyDescent="0.25"/>
  <cols>
    <col min="1" max="1" width="2.42578125" customWidth="1"/>
    <col min="2" max="2" width="2.85546875" customWidth="1"/>
    <col min="3" max="3" width="3.42578125" customWidth="1"/>
    <col min="4" max="4" width="2.7109375" customWidth="1"/>
    <col min="5" max="5" width="18.7109375" customWidth="1"/>
    <col min="6" max="6" width="2.7109375" customWidth="1"/>
    <col min="7" max="7" width="52.7109375" customWidth="1"/>
    <col min="8" max="8" width="2.7109375" customWidth="1"/>
    <col min="9" max="9" width="13.7109375" customWidth="1"/>
    <col min="10" max="10" width="2.7109375" customWidth="1"/>
    <col min="11" max="11" width="14.140625" customWidth="1"/>
    <col min="12" max="12" width="1.140625" customWidth="1"/>
  </cols>
  <sheetData>
    <row r="1" spans="1:17" ht="18" customHeight="1" x14ac:dyDescent="0.25">
      <c r="A1" s="805" t="s">
        <v>273</v>
      </c>
      <c r="B1" s="805"/>
      <c r="C1" s="805"/>
      <c r="D1" s="805"/>
      <c r="E1" s="805"/>
      <c r="F1" s="805"/>
      <c r="G1" s="805"/>
      <c r="H1" s="805"/>
      <c r="I1" s="805"/>
      <c r="J1" s="805"/>
      <c r="K1" s="805"/>
      <c r="L1" s="805"/>
      <c r="M1" s="135"/>
      <c r="N1" s="135"/>
      <c r="O1" s="135"/>
      <c r="P1" s="135"/>
      <c r="Q1" s="135"/>
    </row>
    <row r="2" spans="1:17" ht="16.5" customHeight="1" x14ac:dyDescent="0.25">
      <c r="D2" s="137"/>
      <c r="E2" s="134"/>
      <c r="F2" s="672" t="s">
        <v>37</v>
      </c>
      <c r="G2" s="672"/>
      <c r="H2" s="135"/>
      <c r="J2" s="135"/>
      <c r="K2" s="431">
        <f>'1 FO-Ingresos'!L2</f>
        <v>2022</v>
      </c>
      <c r="O2" s="77"/>
    </row>
    <row r="3" spans="1:17" ht="9.9499999999999993" customHeight="1" x14ac:dyDescent="0.25">
      <c r="A3" s="814" t="s">
        <v>844</v>
      </c>
      <c r="B3" s="814"/>
      <c r="C3" s="814"/>
      <c r="D3" s="814"/>
      <c r="E3" s="814"/>
      <c r="F3" s="814"/>
      <c r="G3" s="814"/>
      <c r="H3" s="814"/>
      <c r="I3" s="814"/>
      <c r="J3" s="814"/>
      <c r="K3" s="814"/>
    </row>
    <row r="4" spans="1:17" ht="12.75" customHeight="1" x14ac:dyDescent="0.25">
      <c r="E4" s="687"/>
      <c r="F4" s="687"/>
      <c r="G4" s="687"/>
      <c r="H4" s="687"/>
      <c r="I4" s="687"/>
      <c r="J4" s="691" t="str">
        <f>'1 FO-Ingresos'!K4</f>
        <v/>
      </c>
      <c r="K4" s="455" t="s">
        <v>277</v>
      </c>
    </row>
    <row r="5" spans="1:17" ht="25.5" customHeight="1" x14ac:dyDescent="0.25">
      <c r="A5" s="871" t="str">
        <f>'1 FO-Ingresos'!A5:H5</f>
        <v>Parroquia X</v>
      </c>
      <c r="B5" s="872"/>
      <c r="C5" s="872"/>
      <c r="D5" s="872"/>
      <c r="E5" s="872"/>
      <c r="F5" s="872"/>
      <c r="G5" s="872"/>
      <c r="H5" s="872"/>
      <c r="I5" s="872"/>
      <c r="J5" s="873"/>
      <c r="K5" s="840">
        <f>'1 FO-Ingresos'!K5</f>
        <v>999</v>
      </c>
      <c r="L5" s="842"/>
    </row>
    <row r="6" spans="1:17" ht="11.25" customHeight="1" x14ac:dyDescent="0.25">
      <c r="A6" s="831" t="s">
        <v>106</v>
      </c>
      <c r="B6" s="831"/>
      <c r="C6" s="831"/>
      <c r="D6" s="831"/>
      <c r="E6" s="831"/>
      <c r="F6" s="831"/>
      <c r="G6" s="831"/>
      <c r="H6" s="831"/>
      <c r="I6" s="831"/>
      <c r="J6" s="831"/>
      <c r="K6" s="831" t="s">
        <v>78</v>
      </c>
      <c r="L6" s="831"/>
    </row>
    <row r="7" spans="1:17" ht="30.75" customHeight="1" x14ac:dyDescent="0.25">
      <c r="A7" s="855" t="s">
        <v>170</v>
      </c>
      <c r="B7" s="855"/>
      <c r="C7" s="855"/>
      <c r="D7" s="855"/>
      <c r="E7" s="855"/>
      <c r="F7" s="855"/>
      <c r="G7" s="855"/>
      <c r="H7" s="855"/>
      <c r="I7" s="855"/>
      <c r="J7" s="855"/>
      <c r="K7" s="855"/>
      <c r="L7" s="855"/>
    </row>
    <row r="8" spans="1:17" ht="20.25" customHeight="1" x14ac:dyDescent="0.25">
      <c r="A8" s="868" t="s">
        <v>642</v>
      </c>
      <c r="B8" s="784"/>
      <c r="C8" s="784"/>
      <c r="D8" s="784"/>
      <c r="E8" s="784"/>
      <c r="F8" s="784"/>
      <c r="G8" s="784"/>
      <c r="H8" s="784"/>
      <c r="I8" s="784"/>
      <c r="J8" s="785"/>
      <c r="K8" s="868" t="s">
        <v>94</v>
      </c>
      <c r="L8" s="869"/>
    </row>
    <row r="9" spans="1:17" ht="23.25" customHeight="1" x14ac:dyDescent="0.25">
      <c r="A9" s="865" t="s">
        <v>278</v>
      </c>
      <c r="B9" s="866"/>
      <c r="C9" s="866"/>
      <c r="D9" s="866"/>
      <c r="E9" s="866"/>
      <c r="F9" s="866"/>
      <c r="G9" s="866"/>
      <c r="H9" s="866"/>
      <c r="I9" s="866"/>
      <c r="J9" s="867"/>
      <c r="K9" s="856" t="s">
        <v>318</v>
      </c>
      <c r="L9" s="857"/>
    </row>
    <row r="10" spans="1:17" ht="43.5" customHeight="1" x14ac:dyDescent="0.25">
      <c r="A10" s="878" t="s">
        <v>830</v>
      </c>
      <c r="B10" s="879"/>
      <c r="C10" s="879"/>
      <c r="D10" s="879"/>
      <c r="E10" s="879"/>
      <c r="F10" s="879"/>
      <c r="G10" s="879"/>
      <c r="H10" s="879"/>
      <c r="I10" s="879"/>
      <c r="J10" s="879"/>
      <c r="K10" s="879"/>
      <c r="L10" s="880"/>
    </row>
    <row r="11" spans="1:17" ht="12.75" customHeight="1" x14ac:dyDescent="0.25">
      <c r="A11" s="875" t="s">
        <v>279</v>
      </c>
      <c r="B11" s="876"/>
      <c r="C11" s="876"/>
      <c r="D11" s="876"/>
      <c r="E11" s="876"/>
      <c r="F11" s="876"/>
      <c r="G11" s="876"/>
      <c r="H11" s="876"/>
      <c r="I11" s="876"/>
      <c r="J11" s="876"/>
      <c r="K11" s="876"/>
      <c r="L11" s="877"/>
    </row>
    <row r="12" spans="1:17" ht="9.75" customHeight="1" x14ac:dyDescent="0.25">
      <c r="A12" s="32"/>
      <c r="B12" s="32"/>
      <c r="C12" s="32"/>
      <c r="D12" s="32"/>
      <c r="E12" s="32"/>
      <c r="F12" s="32"/>
      <c r="G12" s="32"/>
      <c r="H12" s="32"/>
      <c r="I12" s="32"/>
      <c r="J12" s="32"/>
      <c r="K12" s="32"/>
      <c r="L12" s="32"/>
    </row>
    <row r="13" spans="1:17" ht="14.25" customHeight="1" x14ac:dyDescent="0.25">
      <c r="C13" s="633" t="s">
        <v>765</v>
      </c>
      <c r="F13" s="136" t="str">
        <f>IF(H13="x","","x")</f>
        <v>x</v>
      </c>
      <c r="G13" s="593" t="s">
        <v>768</v>
      </c>
      <c r="H13" s="728"/>
      <c r="I13" s="593" t="s">
        <v>766</v>
      </c>
      <c r="J13" s="10"/>
      <c r="K13" s="10"/>
      <c r="L13" s="10"/>
    </row>
    <row r="14" spans="1:17" ht="12.75" customHeight="1" x14ac:dyDescent="0.25">
      <c r="A14" s="814" t="s">
        <v>767</v>
      </c>
      <c r="B14" s="817"/>
      <c r="C14" s="817"/>
      <c r="D14" s="817"/>
      <c r="E14" s="817"/>
      <c r="F14" s="817"/>
      <c r="G14" s="817"/>
      <c r="H14" s="817"/>
      <c r="I14" s="817"/>
      <c r="J14" s="817"/>
      <c r="K14" s="817"/>
      <c r="L14" s="817"/>
      <c r="M14" s="176"/>
    </row>
    <row r="15" spans="1:17" ht="5.25" customHeight="1" x14ac:dyDescent="0.25"/>
    <row r="16" spans="1:17" ht="6" customHeight="1" x14ac:dyDescent="0.25">
      <c r="A16" s="833" t="s">
        <v>166</v>
      </c>
      <c r="B16" s="80"/>
      <c r="C16" s="80"/>
      <c r="D16" s="80"/>
      <c r="E16" s="80"/>
      <c r="F16" s="80"/>
      <c r="G16" s="81"/>
      <c r="H16" s="81"/>
      <c r="I16" s="81"/>
      <c r="J16" s="81"/>
      <c r="K16" s="81"/>
      <c r="L16" s="75"/>
    </row>
    <row r="17" spans="1:12" ht="15.75" x14ac:dyDescent="0.25">
      <c r="A17" s="834"/>
      <c r="B17" s="51">
        <v>1</v>
      </c>
      <c r="C17" s="647" t="s">
        <v>813</v>
      </c>
      <c r="D17" s="161"/>
      <c r="E17" s="141"/>
      <c r="F17" s="141"/>
      <c r="G17" s="142"/>
      <c r="H17" s="82"/>
      <c r="I17" s="154"/>
      <c r="J17" s="154"/>
      <c r="K17" s="154"/>
      <c r="L17" s="76"/>
    </row>
    <row r="18" spans="1:12" ht="12" customHeight="1" x14ac:dyDescent="0.2">
      <c r="A18" s="834"/>
      <c r="B18" s="179"/>
      <c r="C18" s="179" t="s">
        <v>122</v>
      </c>
      <c r="D18" s="458" t="s">
        <v>772</v>
      </c>
      <c r="E18" s="458"/>
      <c r="F18" s="458"/>
      <c r="G18" s="458"/>
      <c r="H18" s="175"/>
      <c r="I18" s="457">
        <v>0</v>
      </c>
      <c r="J18" s="154"/>
      <c r="K18" s="154"/>
      <c r="L18" s="76"/>
    </row>
    <row r="19" spans="1:12" ht="12" customHeight="1" x14ac:dyDescent="0.2">
      <c r="A19" s="834"/>
      <c r="B19" s="144"/>
      <c r="C19" s="144" t="s">
        <v>123</v>
      </c>
      <c r="D19" s="458" t="s">
        <v>773</v>
      </c>
      <c r="E19" s="458"/>
      <c r="F19" s="458"/>
      <c r="G19" s="458"/>
      <c r="H19" s="175"/>
      <c r="I19" s="456"/>
      <c r="J19" s="154"/>
      <c r="K19" s="154"/>
      <c r="L19" s="76"/>
    </row>
    <row r="20" spans="1:12" ht="12" customHeight="1" x14ac:dyDescent="0.2">
      <c r="A20" s="834"/>
      <c r="B20" s="144"/>
      <c r="C20" s="144" t="s">
        <v>124</v>
      </c>
      <c r="D20" s="458" t="s">
        <v>774</v>
      </c>
      <c r="E20" s="458"/>
      <c r="F20" s="458"/>
      <c r="G20" s="458"/>
      <c r="H20" s="175"/>
      <c r="I20" s="456"/>
      <c r="J20" s="154"/>
      <c r="K20" s="154"/>
      <c r="L20" s="76"/>
    </row>
    <row r="21" spans="1:12" ht="12" customHeight="1" x14ac:dyDescent="0.2">
      <c r="A21" s="834"/>
      <c r="B21" s="144"/>
      <c r="C21" s="144" t="s">
        <v>125</v>
      </c>
      <c r="D21" s="458" t="s">
        <v>698</v>
      </c>
      <c r="E21" s="458"/>
      <c r="F21" s="458"/>
      <c r="G21" s="458"/>
      <c r="H21" s="175"/>
      <c r="I21" s="456"/>
      <c r="J21" s="154"/>
      <c r="K21" s="154"/>
      <c r="L21" s="76"/>
    </row>
    <row r="22" spans="1:12" ht="12" customHeight="1" x14ac:dyDescent="0.2">
      <c r="A22" s="834"/>
      <c r="B22" s="144"/>
      <c r="C22" s="144" t="s">
        <v>126</v>
      </c>
      <c r="D22" s="458" t="s">
        <v>775</v>
      </c>
      <c r="E22" s="458"/>
      <c r="F22" s="458"/>
      <c r="G22" s="458"/>
      <c r="H22" s="175"/>
      <c r="I22" s="456"/>
      <c r="J22" s="154"/>
      <c r="K22" s="154"/>
      <c r="L22" s="76"/>
    </row>
    <row r="23" spans="1:12" ht="12" customHeight="1" x14ac:dyDescent="0.2">
      <c r="A23" s="834"/>
      <c r="B23" s="144"/>
      <c r="C23" s="144" t="s">
        <v>127</v>
      </c>
      <c r="D23" s="458" t="s">
        <v>776</v>
      </c>
      <c r="E23" s="458"/>
      <c r="F23" s="458"/>
      <c r="G23" s="458"/>
      <c r="H23" s="175"/>
      <c r="I23" s="456"/>
      <c r="J23" s="154"/>
      <c r="K23" s="154"/>
      <c r="L23" s="76"/>
    </row>
    <row r="24" spans="1:12" ht="12" customHeight="1" x14ac:dyDescent="0.2">
      <c r="A24" s="834"/>
      <c r="B24" s="144"/>
      <c r="C24" s="144" t="s">
        <v>128</v>
      </c>
      <c r="D24" s="458" t="s">
        <v>777</v>
      </c>
      <c r="E24" s="458"/>
      <c r="F24" s="458"/>
      <c r="G24" s="458"/>
      <c r="H24" s="175"/>
      <c r="I24" s="456"/>
      <c r="J24" s="154"/>
      <c r="K24" s="154"/>
      <c r="L24" s="76"/>
    </row>
    <row r="25" spans="1:12" ht="12" customHeight="1" x14ac:dyDescent="0.2">
      <c r="A25" s="834"/>
      <c r="B25" s="144"/>
      <c r="C25" s="144" t="s">
        <v>129</v>
      </c>
      <c r="D25" s="458" t="s">
        <v>18</v>
      </c>
      <c r="E25" s="458"/>
      <c r="F25" s="458"/>
      <c r="G25" s="458"/>
      <c r="H25" s="175"/>
      <c r="I25" s="456"/>
      <c r="J25" s="154"/>
      <c r="K25" s="154"/>
      <c r="L25" s="76"/>
    </row>
    <row r="26" spans="1:12" ht="12" customHeight="1" x14ac:dyDescent="0.2">
      <c r="A26" s="834"/>
      <c r="B26" s="144"/>
      <c r="C26" s="144" t="s">
        <v>130</v>
      </c>
      <c r="D26" s="874"/>
      <c r="E26" s="874"/>
      <c r="F26" s="874"/>
      <c r="G26" s="874"/>
      <c r="H26" s="175"/>
      <c r="I26" s="456"/>
      <c r="J26" s="154"/>
      <c r="K26" s="154"/>
      <c r="L26" s="76"/>
    </row>
    <row r="27" spans="1:12" ht="12" customHeight="1" x14ac:dyDescent="0.2">
      <c r="A27" s="834"/>
      <c r="B27" s="144"/>
      <c r="C27" s="144" t="s">
        <v>131</v>
      </c>
      <c r="D27" s="874"/>
      <c r="E27" s="874"/>
      <c r="F27" s="874"/>
      <c r="G27" s="874"/>
      <c r="H27" s="175"/>
      <c r="I27" s="456"/>
      <c r="J27" s="154"/>
      <c r="K27" s="154"/>
      <c r="L27" s="76"/>
    </row>
    <row r="28" spans="1:12" ht="12" customHeight="1" x14ac:dyDescent="0.2">
      <c r="A28" s="834"/>
      <c r="B28" s="144"/>
      <c r="C28" s="144" t="s">
        <v>132</v>
      </c>
      <c r="D28" s="874"/>
      <c r="E28" s="874"/>
      <c r="F28" s="874"/>
      <c r="G28" s="874"/>
      <c r="H28" s="175"/>
      <c r="I28" s="456"/>
      <c r="J28" s="154"/>
      <c r="K28" s="154"/>
      <c r="L28" s="76"/>
    </row>
    <row r="29" spans="1:12" ht="17.25" customHeight="1" x14ac:dyDescent="0.25">
      <c r="A29" s="834"/>
      <c r="B29" s="182">
        <v>2</v>
      </c>
      <c r="C29" s="461" t="s">
        <v>818</v>
      </c>
      <c r="D29" s="165"/>
      <c r="E29" s="146"/>
      <c r="F29" s="146"/>
      <c r="G29" s="147"/>
      <c r="H29" s="83"/>
      <c r="I29" s="147"/>
      <c r="J29" s="155"/>
      <c r="K29" s="451">
        <f>SUM(I18:I28)</f>
        <v>0</v>
      </c>
      <c r="L29" s="76"/>
    </row>
    <row r="30" spans="1:12" ht="8.25" customHeight="1" x14ac:dyDescent="0.25">
      <c r="A30" s="834"/>
      <c r="B30" s="148"/>
      <c r="C30" s="648"/>
      <c r="D30" s="50"/>
      <c r="E30" s="149"/>
      <c r="F30" s="149"/>
      <c r="G30" s="46"/>
      <c r="H30" s="84"/>
      <c r="I30" s="46"/>
      <c r="J30" s="46"/>
      <c r="K30" s="649"/>
      <c r="L30" s="76"/>
    </row>
    <row r="31" spans="1:12" ht="17.25" customHeight="1" x14ac:dyDescent="0.25">
      <c r="A31" s="834"/>
      <c r="B31" s="51">
        <v>3</v>
      </c>
      <c r="C31" s="641" t="s">
        <v>815</v>
      </c>
      <c r="D31" s="50"/>
      <c r="E31" s="141"/>
      <c r="F31" s="141"/>
      <c r="G31" s="142"/>
      <c r="H31" s="84"/>
      <c r="I31" s="46"/>
      <c r="J31" s="46"/>
      <c r="K31" s="650"/>
      <c r="L31" s="76"/>
    </row>
    <row r="32" spans="1:12" ht="12" customHeight="1" x14ac:dyDescent="0.2">
      <c r="A32" s="834"/>
      <c r="B32" s="322"/>
      <c r="C32" s="182" t="s">
        <v>122</v>
      </c>
      <c r="D32" s="458" t="s">
        <v>22</v>
      </c>
      <c r="E32" s="153"/>
      <c r="F32" s="153"/>
      <c r="G32" s="153"/>
      <c r="H32" s="175"/>
      <c r="I32" s="456"/>
      <c r="J32" s="46"/>
      <c r="K32" s="650"/>
      <c r="L32" s="76"/>
    </row>
    <row r="33" spans="1:12" ht="12" customHeight="1" x14ac:dyDescent="0.2">
      <c r="A33" s="834"/>
      <c r="B33" s="165"/>
      <c r="C33" s="152" t="s">
        <v>123</v>
      </c>
      <c r="D33" s="459" t="s">
        <v>627</v>
      </c>
      <c r="E33" s="171"/>
      <c r="F33" s="634" t="s">
        <v>816</v>
      </c>
      <c r="G33" s="658" t="s">
        <v>23</v>
      </c>
      <c r="H33" s="175"/>
      <c r="I33" s="456"/>
      <c r="J33" s="46"/>
      <c r="K33" s="650"/>
      <c r="L33" s="76"/>
    </row>
    <row r="34" spans="1:12" ht="17.25" customHeight="1" x14ac:dyDescent="0.25">
      <c r="A34" s="834"/>
      <c r="B34" s="182">
        <v>4</v>
      </c>
      <c r="C34" s="461" t="s">
        <v>817</v>
      </c>
      <c r="D34" s="165"/>
      <c r="E34" s="146"/>
      <c r="F34" s="146"/>
      <c r="G34" s="147"/>
      <c r="H34" s="83"/>
      <c r="I34" s="147"/>
      <c r="J34" s="155"/>
      <c r="K34" s="449">
        <f>SUM(I32:I33)</f>
        <v>0</v>
      </c>
      <c r="L34" s="76"/>
    </row>
    <row r="35" spans="1:12" ht="8.25" customHeight="1" x14ac:dyDescent="0.25">
      <c r="A35" s="834"/>
      <c r="B35" s="294"/>
      <c r="C35" s="294"/>
      <c r="D35" s="295"/>
      <c r="E35" s="295"/>
      <c r="F35" s="295"/>
      <c r="G35" s="46"/>
      <c r="H35" s="84"/>
      <c r="I35" s="46"/>
      <c r="J35" s="46"/>
      <c r="K35" s="156"/>
      <c r="L35" s="76"/>
    </row>
    <row r="36" spans="1:12" ht="15.75" customHeight="1" x14ac:dyDescent="0.2">
      <c r="A36" s="834"/>
      <c r="B36" s="294">
        <v>5</v>
      </c>
      <c r="C36" s="657" t="s">
        <v>821</v>
      </c>
      <c r="D36" s="161"/>
      <c r="E36" s="295"/>
      <c r="F36" s="295"/>
      <c r="G36" s="150"/>
      <c r="H36" s="85"/>
      <c r="I36" s="157"/>
      <c r="J36" s="157"/>
      <c r="K36" s="50"/>
      <c r="L36" s="19"/>
    </row>
    <row r="37" spans="1:12" ht="12" customHeight="1" x14ac:dyDescent="0.2">
      <c r="A37" s="834"/>
      <c r="B37" s="163"/>
      <c r="C37" s="182" t="s">
        <v>122</v>
      </c>
      <c r="D37" s="458" t="s">
        <v>6</v>
      </c>
      <c r="E37" s="153"/>
      <c r="F37" s="153"/>
      <c r="G37" s="153"/>
      <c r="H37" s="175"/>
      <c r="I37" s="456"/>
      <c r="J37" s="50"/>
      <c r="K37" s="50"/>
      <c r="L37" s="19"/>
    </row>
    <row r="38" spans="1:12" ht="12" customHeight="1" x14ac:dyDescent="0.2">
      <c r="A38" s="834"/>
      <c r="B38" s="160"/>
      <c r="C38" s="152" t="s">
        <v>123</v>
      </c>
      <c r="D38" s="458" t="s">
        <v>7</v>
      </c>
      <c r="E38" s="171"/>
      <c r="F38" s="171"/>
      <c r="G38" s="171"/>
      <c r="H38" s="175"/>
      <c r="I38" s="456"/>
      <c r="J38" s="50"/>
      <c r="K38" s="50"/>
      <c r="L38" s="19"/>
    </row>
    <row r="39" spans="1:12" ht="12" customHeight="1" x14ac:dyDescent="0.2">
      <c r="A39" s="834"/>
      <c r="B39" s="160"/>
      <c r="C39" s="152" t="s">
        <v>124</v>
      </c>
      <c r="D39" s="459" t="s">
        <v>8</v>
      </c>
      <c r="E39" s="171"/>
      <c r="F39" s="171"/>
      <c r="G39" s="171"/>
      <c r="H39" s="175"/>
      <c r="I39" s="456"/>
      <c r="J39" s="50"/>
      <c r="K39" s="50"/>
      <c r="L39" s="19"/>
    </row>
    <row r="40" spans="1:12" ht="12" customHeight="1" x14ac:dyDescent="0.2">
      <c r="A40" s="834"/>
      <c r="B40" s="160"/>
      <c r="C40" s="152" t="s">
        <v>125</v>
      </c>
      <c r="D40" s="459" t="s">
        <v>9</v>
      </c>
      <c r="E40" s="153"/>
      <c r="F40" s="153"/>
      <c r="G40" s="153"/>
      <c r="H40" s="175"/>
      <c r="I40" s="456"/>
      <c r="J40" s="50"/>
      <c r="K40" s="50"/>
      <c r="L40" s="19"/>
    </row>
    <row r="41" spans="1:12" ht="12" customHeight="1" x14ac:dyDescent="0.2">
      <c r="A41" s="834"/>
      <c r="B41" s="160"/>
      <c r="C41" s="152" t="s">
        <v>126</v>
      </c>
      <c r="D41" s="459" t="s">
        <v>10</v>
      </c>
      <c r="E41" s="171"/>
      <c r="F41" s="171"/>
      <c r="G41" s="171"/>
      <c r="H41" s="175"/>
      <c r="I41" s="456">
        <v>0</v>
      </c>
      <c r="J41" s="50"/>
      <c r="K41" s="50"/>
      <c r="L41" s="19"/>
    </row>
    <row r="42" spans="1:12" ht="12" customHeight="1" x14ac:dyDescent="0.2">
      <c r="A42" s="834"/>
      <c r="B42" s="160"/>
      <c r="C42" s="152" t="s">
        <v>127</v>
      </c>
      <c r="D42" s="459" t="s">
        <v>11</v>
      </c>
      <c r="E42" s="171"/>
      <c r="F42" s="171"/>
      <c r="G42" s="171"/>
      <c r="H42" s="175"/>
      <c r="I42" s="456">
        <v>0</v>
      </c>
      <c r="J42" s="50"/>
      <c r="K42" s="50"/>
      <c r="L42" s="19"/>
    </row>
    <row r="43" spans="1:12" ht="12" customHeight="1" x14ac:dyDescent="0.2">
      <c r="A43" s="834"/>
      <c r="B43" s="160"/>
      <c r="C43" s="152" t="s">
        <v>128</v>
      </c>
      <c r="D43" s="459" t="s">
        <v>12</v>
      </c>
      <c r="E43" s="171"/>
      <c r="F43" s="171"/>
      <c r="G43" s="171"/>
      <c r="H43" s="175"/>
      <c r="I43" s="456"/>
      <c r="J43" s="50"/>
      <c r="K43" s="50"/>
      <c r="L43" s="19"/>
    </row>
    <row r="44" spans="1:12" ht="12" customHeight="1" x14ac:dyDescent="0.2">
      <c r="A44" s="834"/>
      <c r="B44" s="160"/>
      <c r="C44" s="152" t="s">
        <v>129</v>
      </c>
      <c r="D44" s="459" t="s">
        <v>13</v>
      </c>
      <c r="E44" s="171"/>
      <c r="F44" s="171"/>
      <c r="G44" s="171"/>
      <c r="H44" s="175"/>
      <c r="I44" s="456"/>
      <c r="J44" s="50"/>
      <c r="K44" s="50"/>
      <c r="L44" s="19"/>
    </row>
    <row r="45" spans="1:12" ht="12" customHeight="1" x14ac:dyDescent="0.25">
      <c r="A45" s="834"/>
      <c r="B45" s="160"/>
      <c r="C45" s="152" t="s">
        <v>130</v>
      </c>
      <c r="D45" s="458" t="s">
        <v>717</v>
      </c>
      <c r="E45" s="299"/>
      <c r="F45" s="299"/>
      <c r="G45" s="462"/>
      <c r="H45" s="175"/>
      <c r="I45" s="456"/>
      <c r="J45" s="50"/>
      <c r="K45" s="50"/>
      <c r="L45" s="19"/>
    </row>
    <row r="46" spans="1:12" ht="12" customHeight="1" x14ac:dyDescent="0.25">
      <c r="A46" s="834"/>
      <c r="B46" s="160"/>
      <c r="C46" s="152" t="s">
        <v>131</v>
      </c>
      <c r="D46" s="458" t="s">
        <v>718</v>
      </c>
      <c r="E46" s="299"/>
      <c r="F46" s="299"/>
      <c r="G46" s="462"/>
      <c r="H46" s="175"/>
      <c r="I46" s="456"/>
      <c r="J46" s="50"/>
      <c r="K46" s="50"/>
      <c r="L46" s="19"/>
    </row>
    <row r="47" spans="1:12" ht="12" customHeight="1" x14ac:dyDescent="0.25">
      <c r="A47" s="834"/>
      <c r="B47" s="160"/>
      <c r="C47" s="152" t="s">
        <v>132</v>
      </c>
      <c r="D47" s="458" t="s">
        <v>719</v>
      </c>
      <c r="E47" s="299"/>
      <c r="F47" s="299"/>
      <c r="G47" s="462"/>
      <c r="H47" s="175"/>
      <c r="I47" s="456"/>
      <c r="J47" s="50"/>
      <c r="K47" s="50"/>
      <c r="L47" s="19"/>
    </row>
    <row r="48" spans="1:12" ht="15.75" customHeight="1" x14ac:dyDescent="0.2">
      <c r="A48" s="834"/>
      <c r="B48" s="298">
        <v>6</v>
      </c>
      <c r="C48" s="461" t="s">
        <v>677</v>
      </c>
      <c r="D48" s="165"/>
      <c r="E48" s="146"/>
      <c r="F48" s="146"/>
      <c r="G48" s="153"/>
      <c r="H48" s="86"/>
      <c r="I48" s="158"/>
      <c r="J48" s="159"/>
      <c r="K48" s="655">
        <f>SUM(I37:I47)</f>
        <v>0</v>
      </c>
      <c r="L48" s="19"/>
    </row>
    <row r="49" spans="1:12" ht="8.25" customHeight="1" x14ac:dyDescent="0.2">
      <c r="A49" s="834"/>
      <c r="B49" s="148"/>
      <c r="C49" s="648"/>
      <c r="D49" s="50"/>
      <c r="E49" s="149"/>
      <c r="F49" s="149"/>
      <c r="G49" s="652"/>
      <c r="H49" s="653"/>
      <c r="I49" s="654"/>
      <c r="J49" s="50"/>
      <c r="K49" s="656"/>
      <c r="L49" s="19"/>
    </row>
    <row r="50" spans="1:12" ht="15.75" customHeight="1" x14ac:dyDescent="0.25">
      <c r="A50" s="834"/>
      <c r="B50" s="51">
        <v>7</v>
      </c>
      <c r="C50" s="641" t="s">
        <v>674</v>
      </c>
      <c r="D50" s="50"/>
      <c r="E50" s="141"/>
      <c r="F50" s="141"/>
      <c r="G50" s="142"/>
      <c r="H50" s="84"/>
      <c r="I50" s="46"/>
      <c r="J50" s="46"/>
      <c r="K50" s="650"/>
      <c r="L50" s="19"/>
    </row>
    <row r="51" spans="1:12" ht="12" customHeight="1" x14ac:dyDescent="0.2">
      <c r="A51" s="834"/>
      <c r="B51" s="322"/>
      <c r="C51" s="182" t="s">
        <v>122</v>
      </c>
      <c r="D51" s="458" t="s">
        <v>824</v>
      </c>
      <c r="E51" s="153"/>
      <c r="F51" s="153"/>
      <c r="G51" s="153"/>
      <c r="H51" s="175"/>
      <c r="I51" s="456"/>
      <c r="J51" s="46"/>
      <c r="K51" s="650"/>
      <c r="L51" s="19"/>
    </row>
    <row r="52" spans="1:12" ht="12" customHeight="1" x14ac:dyDescent="0.2">
      <c r="A52" s="834"/>
      <c r="B52" s="322"/>
      <c r="C52" s="651" t="s">
        <v>123</v>
      </c>
      <c r="D52" s="458" t="s">
        <v>675</v>
      </c>
      <c r="E52" s="153"/>
      <c r="F52" s="153"/>
      <c r="G52" s="153"/>
      <c r="H52" s="175"/>
      <c r="I52" s="456"/>
      <c r="J52" s="46"/>
      <c r="K52" s="650"/>
      <c r="L52" s="19"/>
    </row>
    <row r="53" spans="1:12" ht="12" customHeight="1" x14ac:dyDescent="0.2">
      <c r="A53" s="834"/>
      <c r="B53" s="165"/>
      <c r="C53" s="460" t="s">
        <v>124</v>
      </c>
      <c r="D53" s="459" t="s">
        <v>628</v>
      </c>
      <c r="E53" s="171"/>
      <c r="F53" s="634" t="s">
        <v>816</v>
      </c>
      <c r="G53" s="658" t="s">
        <v>825</v>
      </c>
      <c r="H53" s="175"/>
      <c r="I53" s="456"/>
      <c r="J53" s="46"/>
      <c r="K53" s="650"/>
      <c r="L53" s="19"/>
    </row>
    <row r="54" spans="1:12" ht="15.75" customHeight="1" x14ac:dyDescent="0.25">
      <c r="A54" s="834"/>
      <c r="B54" s="182">
        <v>8</v>
      </c>
      <c r="C54" s="461" t="s">
        <v>822</v>
      </c>
      <c r="D54" s="165"/>
      <c r="E54" s="146"/>
      <c r="F54" s="146"/>
      <c r="G54" s="147"/>
      <c r="H54" s="83"/>
      <c r="I54" s="147"/>
      <c r="J54" s="155"/>
      <c r="K54" s="449">
        <f>SUM(I51:I53)</f>
        <v>0</v>
      </c>
      <c r="L54" s="19"/>
    </row>
    <row r="55" spans="1:12" ht="8.25" customHeight="1" x14ac:dyDescent="0.25">
      <c r="A55" s="835"/>
      <c r="B55" s="870"/>
      <c r="C55" s="870"/>
      <c r="D55" s="870"/>
      <c r="E55" s="870"/>
      <c r="F55" s="870"/>
      <c r="G55" s="870"/>
      <c r="H55" s="870"/>
      <c r="I55" s="870"/>
      <c r="J55" s="870"/>
      <c r="K55" s="870"/>
      <c r="L55" s="24"/>
    </row>
    <row r="56" spans="1:12" ht="15" customHeight="1" x14ac:dyDescent="0.25">
      <c r="A56" s="132"/>
      <c r="B56" s="133"/>
      <c r="C56" s="133"/>
      <c r="D56" s="133"/>
      <c r="E56" s="133"/>
      <c r="F56" s="133"/>
      <c r="G56" s="133"/>
      <c r="H56" s="133"/>
      <c r="I56" s="133"/>
      <c r="J56" s="133"/>
      <c r="K56" s="133"/>
      <c r="L56" s="3"/>
    </row>
    <row r="57" spans="1:12" x14ac:dyDescent="0.25">
      <c r="A57" t="s">
        <v>819</v>
      </c>
      <c r="D57" s="74"/>
      <c r="E57" s="74"/>
      <c r="F57" s="74"/>
      <c r="G57" s="74"/>
      <c r="H57" s="74"/>
      <c r="I57" s="74"/>
      <c r="J57" s="74"/>
      <c r="K57" s="74"/>
      <c r="L57" s="74"/>
    </row>
    <row r="58" spans="1:12" ht="16.5" x14ac:dyDescent="0.25">
      <c r="A58" s="610" t="s">
        <v>846</v>
      </c>
    </row>
    <row r="59" spans="1:12" ht="16.5" x14ac:dyDescent="0.25">
      <c r="A59" s="610" t="s">
        <v>617</v>
      </c>
    </row>
    <row r="60" spans="1:12" ht="16.5" x14ac:dyDescent="0.25">
      <c r="A60" s="610" t="s">
        <v>618</v>
      </c>
    </row>
    <row r="61" spans="1:12" ht="16.5" x14ac:dyDescent="0.25">
      <c r="A61" s="610" t="s">
        <v>643</v>
      </c>
    </row>
    <row r="62" spans="1:12" x14ac:dyDescent="0.25">
      <c r="A62" t="s">
        <v>616</v>
      </c>
    </row>
    <row r="63" spans="1:12" ht="16.5" x14ac:dyDescent="0.25">
      <c r="A63" s="610" t="s">
        <v>682</v>
      </c>
    </row>
  </sheetData>
  <sheetProtection algorithmName="SHA-512" hashValue="acTrZW+hMroJkxRH0FpcDr7/rAw9z3HuyMwenjQxkDM5HXw9BsqojE9EN833I0Gnkgl4L1G3J1n4YHgpBbqU/w==" saltValue="34kbpNRUxyRqQh5GZgRkEw==" spinCount="100000" sheet="1" selectLockedCells="1"/>
  <mergeCells count="19">
    <mergeCell ref="D27:G27"/>
    <mergeCell ref="A11:L11"/>
    <mergeCell ref="A14:L14"/>
    <mergeCell ref="B55:K55"/>
    <mergeCell ref="A7:L7"/>
    <mergeCell ref="A16:A55"/>
    <mergeCell ref="A10:L10"/>
    <mergeCell ref="D28:G28"/>
    <mergeCell ref="D26:G26"/>
    <mergeCell ref="A1:L1"/>
    <mergeCell ref="A9:J9"/>
    <mergeCell ref="K9:L9"/>
    <mergeCell ref="A8:J8"/>
    <mergeCell ref="K8:L8"/>
    <mergeCell ref="A3:K3"/>
    <mergeCell ref="A5:J5"/>
    <mergeCell ref="A6:J6"/>
    <mergeCell ref="K5:L5"/>
    <mergeCell ref="K6:L6"/>
  </mergeCells>
  <phoneticPr fontId="0" type="noConversion"/>
  <printOptions horizontalCentered="1"/>
  <pageMargins left="0.4" right="0.4" top="0.8" bottom="0.8" header="0.5" footer="0.5"/>
  <pageSetup scale="78" orientation="portrait" horizontalDpi="4294967294" verticalDpi="4294967294" r:id="rId1"/>
  <headerFooter alignWithMargins="0">
    <oddFooter>&amp;LFormulario VAE-009-A  Rev. 2010-08
&amp;C&amp;D, &amp;T&amp;RF.E.#2 Suplem  1 de 2</oddFooter>
  </headerFooter>
  <ignoredErrors>
    <ignoredError sqref="G53 G33"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9">
    <pageSetUpPr fitToPage="1"/>
  </sheetPr>
  <dimension ref="A1:M23"/>
  <sheetViews>
    <sheetView showGridLines="0" topLeftCell="A16" zoomScale="135" zoomScaleNormal="135" workbookViewId="0">
      <selection activeCell="B17" sqref="B17:M17"/>
    </sheetView>
  </sheetViews>
  <sheetFormatPr defaultRowHeight="15" x14ac:dyDescent="0.25"/>
  <cols>
    <col min="1" max="1" width="2.5703125" customWidth="1"/>
    <col min="2" max="2" width="2.7109375" customWidth="1"/>
    <col min="3" max="3" width="12.5703125" customWidth="1"/>
    <col min="4" max="4" width="2.85546875" customWidth="1"/>
    <col min="5" max="5" width="2.7109375" customWidth="1"/>
    <col min="6" max="6" width="21.140625" customWidth="1"/>
    <col min="8" max="8" width="3.7109375" customWidth="1"/>
    <col min="9" max="9" width="19.5703125" customWidth="1"/>
    <col min="10" max="10" width="2.7109375" customWidth="1"/>
    <col min="11" max="11" width="13.42578125" customWidth="1"/>
    <col min="12" max="12" width="16.140625" customWidth="1"/>
    <col min="13" max="13" width="1.140625" customWidth="1"/>
  </cols>
  <sheetData>
    <row r="1" spans="1:13" ht="18" customHeight="1" x14ac:dyDescent="0.25">
      <c r="A1" s="805" t="s">
        <v>273</v>
      </c>
      <c r="B1" s="805"/>
      <c r="C1" s="805"/>
      <c r="D1" s="805"/>
      <c r="E1" s="805"/>
      <c r="F1" s="805"/>
      <c r="G1" s="805"/>
      <c r="H1" s="805"/>
      <c r="I1" s="805"/>
      <c r="J1" s="805"/>
      <c r="K1" s="805"/>
      <c r="L1" s="805"/>
      <c r="M1" s="805"/>
    </row>
    <row r="2" spans="1:13" ht="16.5" customHeight="1" x14ac:dyDescent="0.25">
      <c r="B2" s="137"/>
      <c r="C2" s="134"/>
      <c r="E2" s="672" t="s">
        <v>684</v>
      </c>
      <c r="F2" s="593"/>
      <c r="H2" s="135"/>
      <c r="L2" s="431">
        <f>'1 FO-Ingresos'!L2</f>
        <v>2022</v>
      </c>
    </row>
    <row r="3" spans="1:13" ht="9.9499999999999993" customHeight="1" x14ac:dyDescent="0.25">
      <c r="A3" s="814" t="s">
        <v>844</v>
      </c>
      <c r="B3" s="814"/>
      <c r="C3" s="814"/>
      <c r="D3" s="814"/>
      <c r="E3" s="814"/>
      <c r="F3" s="814"/>
      <c r="G3" s="814"/>
      <c r="H3" s="814"/>
      <c r="I3" s="814"/>
      <c r="J3" s="814"/>
      <c r="K3" s="814"/>
      <c r="L3" s="814"/>
      <c r="M3" s="814"/>
    </row>
    <row r="4" spans="1:13" ht="12.75" customHeight="1" x14ac:dyDescent="0.25">
      <c r="B4" s="636"/>
      <c r="C4" s="687"/>
      <c r="D4" s="687"/>
      <c r="E4" s="687"/>
      <c r="F4" s="687"/>
      <c r="G4" s="687"/>
      <c r="H4" s="687"/>
      <c r="I4" s="687"/>
      <c r="J4" s="687"/>
      <c r="K4" s="689" t="str">
        <f>'1 FO-Ingresos'!K4</f>
        <v/>
      </c>
      <c r="L4" s="455" t="s">
        <v>282</v>
      </c>
    </row>
    <row r="5" spans="1:13" ht="25.5" customHeight="1" x14ac:dyDescent="0.25">
      <c r="A5" s="893" t="str">
        <f>'1 FO-Ingresos'!A5:H5</f>
        <v>Parroquia X</v>
      </c>
      <c r="B5" s="896"/>
      <c r="C5" s="896"/>
      <c r="D5" s="896"/>
      <c r="E5" s="896"/>
      <c r="F5" s="896"/>
      <c r="G5" s="896"/>
      <c r="H5" s="896"/>
      <c r="I5" s="896"/>
      <c r="J5" s="897"/>
      <c r="K5" s="893">
        <f>'1 FO-Ingresos'!K5</f>
        <v>999</v>
      </c>
      <c r="L5" s="894"/>
      <c r="M5" s="895"/>
    </row>
    <row r="6" spans="1:13" ht="11.25" customHeight="1" x14ac:dyDescent="0.25">
      <c r="A6" s="792" t="s">
        <v>106</v>
      </c>
      <c r="B6" s="793"/>
      <c r="C6" s="793"/>
      <c r="D6" s="793"/>
      <c r="E6" s="793"/>
      <c r="F6" s="793"/>
      <c r="G6" s="793"/>
      <c r="H6" s="793"/>
      <c r="I6" s="793"/>
      <c r="J6" s="794"/>
      <c r="K6" s="898" t="s">
        <v>78</v>
      </c>
      <c r="L6" s="899"/>
      <c r="M6" s="900"/>
    </row>
    <row r="7" spans="1:13" ht="28.5" customHeight="1" x14ac:dyDescent="0.25">
      <c r="A7" s="853" t="s">
        <v>171</v>
      </c>
      <c r="B7" s="853"/>
      <c r="C7" s="853"/>
      <c r="D7" s="853"/>
      <c r="E7" s="853"/>
      <c r="F7" s="853"/>
      <c r="G7" s="853"/>
      <c r="H7" s="853"/>
      <c r="I7" s="853"/>
      <c r="J7" s="853"/>
      <c r="K7" s="853"/>
      <c r="L7" s="853"/>
      <c r="M7" s="853"/>
    </row>
    <row r="8" spans="1:13" ht="20.25" customHeight="1" x14ac:dyDescent="0.25">
      <c r="A8" s="893" t="str">
        <f>IF('5 FE#2-Adic,Erog'!A8:J8="","",'5 FE#2-Adic,Erog'!A8:J8)</f>
        <v>F E #2 -</v>
      </c>
      <c r="B8" s="896"/>
      <c r="C8" s="896"/>
      <c r="D8" s="896"/>
      <c r="E8" s="896"/>
      <c r="F8" s="896"/>
      <c r="G8" s="896"/>
      <c r="H8" s="896"/>
      <c r="I8" s="896"/>
      <c r="J8" s="896"/>
      <c r="K8" s="897"/>
      <c r="L8" s="840" t="str">
        <f>IF('5 FE#2-Adic,Erog'!K8="","",'5 FE#2-Adic,Erog'!K8)</f>
        <v>B</v>
      </c>
      <c r="M8" s="842"/>
    </row>
    <row r="9" spans="1:13" ht="23.25" customHeight="1" x14ac:dyDescent="0.25">
      <c r="A9" s="865" t="s">
        <v>44</v>
      </c>
      <c r="B9" s="866"/>
      <c r="C9" s="866"/>
      <c r="D9" s="866"/>
      <c r="E9" s="866"/>
      <c r="F9" s="866"/>
      <c r="G9" s="866"/>
      <c r="H9" s="866"/>
      <c r="I9" s="866"/>
      <c r="J9" s="866"/>
      <c r="K9" s="867"/>
      <c r="L9" s="856" t="s">
        <v>46</v>
      </c>
      <c r="M9" s="857"/>
    </row>
    <row r="10" spans="1:13" ht="43.5" customHeight="1" x14ac:dyDescent="0.25">
      <c r="A10" s="871" t="str">
        <f>IF('5 FE#2-Adic,Erog'!A10:L10="","",'5 FE#2-Adic,Erog'!A10:L10)</f>
        <v>Reparaciones Mayores, Compra de Inmuebles y Activos Depreciables, Pago de Préstamo hipotecario</v>
      </c>
      <c r="B10" s="872"/>
      <c r="C10" s="872"/>
      <c r="D10" s="872"/>
      <c r="E10" s="872"/>
      <c r="F10" s="872"/>
      <c r="G10" s="872"/>
      <c r="H10" s="872"/>
      <c r="I10" s="872"/>
      <c r="J10" s="872"/>
      <c r="K10" s="872"/>
      <c r="L10" s="872"/>
      <c r="M10" s="873"/>
    </row>
    <row r="11" spans="1:13" ht="12.75" customHeight="1" x14ac:dyDescent="0.25">
      <c r="A11" s="875" t="s">
        <v>45</v>
      </c>
      <c r="B11" s="876"/>
      <c r="C11" s="876"/>
      <c r="D11" s="876"/>
      <c r="E11" s="876"/>
      <c r="F11" s="876"/>
      <c r="G11" s="876"/>
      <c r="H11" s="876"/>
      <c r="I11" s="876"/>
      <c r="J11" s="876"/>
      <c r="K11" s="876"/>
      <c r="L11" s="876"/>
      <c r="M11" s="877"/>
    </row>
    <row r="12" spans="1:13" ht="9.75" customHeight="1" x14ac:dyDescent="0.25">
      <c r="A12" s="32"/>
      <c r="B12" s="32"/>
      <c r="C12" s="32"/>
      <c r="D12" s="32"/>
      <c r="E12" s="32"/>
      <c r="F12" s="32"/>
      <c r="G12" s="32"/>
      <c r="H12" s="32"/>
      <c r="I12" s="32"/>
      <c r="J12" s="32"/>
      <c r="K12" s="32"/>
      <c r="L12" s="32"/>
      <c r="M12" s="32"/>
    </row>
    <row r="13" spans="1:13" ht="14.25" customHeight="1" x14ac:dyDescent="0.25">
      <c r="B13" s="633" t="s">
        <v>765</v>
      </c>
      <c r="E13" s="136" t="str">
        <f>IF('5 FE#2-Adic,Erog'!F13="x","x","")</f>
        <v>x</v>
      </c>
      <c r="F13" s="593" t="s">
        <v>768</v>
      </c>
      <c r="G13" s="10"/>
      <c r="J13" s="136" t="str">
        <f>IF('5 FE#2-Adic,Erog'!H13="x","x","")</f>
        <v/>
      </c>
      <c r="K13" s="593" t="s">
        <v>766</v>
      </c>
      <c r="L13" s="10"/>
      <c r="M13" s="10"/>
    </row>
    <row r="14" spans="1:13" ht="12.75" customHeight="1" x14ac:dyDescent="0.25">
      <c r="A14" s="814" t="s">
        <v>767</v>
      </c>
      <c r="B14" s="817"/>
      <c r="C14" s="817"/>
      <c r="D14" s="817"/>
      <c r="E14" s="817"/>
      <c r="F14" s="817"/>
      <c r="G14" s="817"/>
      <c r="H14" s="817"/>
      <c r="I14" s="817"/>
      <c r="J14" s="817"/>
      <c r="K14" s="817"/>
      <c r="L14" s="817"/>
      <c r="M14" s="817"/>
    </row>
    <row r="15" spans="1:13" ht="6.75" customHeight="1" x14ac:dyDescent="0.25"/>
    <row r="16" spans="1:13" ht="15" customHeight="1" x14ac:dyDescent="0.25">
      <c r="A16" s="886" t="s">
        <v>169</v>
      </c>
      <c r="B16" s="34">
        <v>1</v>
      </c>
      <c r="C16" s="844" t="s">
        <v>47</v>
      </c>
      <c r="D16" s="844"/>
      <c r="E16" s="844"/>
      <c r="F16" s="844"/>
      <c r="G16" s="844"/>
      <c r="H16" s="844"/>
      <c r="I16" s="844"/>
      <c r="J16" s="844"/>
      <c r="K16" s="844"/>
      <c r="L16" s="844"/>
      <c r="M16" s="845"/>
    </row>
    <row r="17" spans="1:13" ht="124.5" customHeight="1" x14ac:dyDescent="0.25">
      <c r="A17" s="887"/>
      <c r="B17" s="883"/>
      <c r="C17" s="884"/>
      <c r="D17" s="884"/>
      <c r="E17" s="884"/>
      <c r="F17" s="884"/>
      <c r="G17" s="884"/>
      <c r="H17" s="884"/>
      <c r="I17" s="884"/>
      <c r="J17" s="884"/>
      <c r="K17" s="884"/>
      <c r="L17" s="884"/>
      <c r="M17" s="885"/>
    </row>
    <row r="18" spans="1:13" ht="124.5" customHeight="1" x14ac:dyDescent="0.25">
      <c r="A18" s="887"/>
      <c r="B18" s="883"/>
      <c r="C18" s="884"/>
      <c r="D18" s="884"/>
      <c r="E18" s="884"/>
      <c r="F18" s="884"/>
      <c r="G18" s="884"/>
      <c r="H18" s="884"/>
      <c r="I18" s="884"/>
      <c r="J18" s="884"/>
      <c r="K18" s="884"/>
      <c r="L18" s="884"/>
      <c r="M18" s="885"/>
    </row>
    <row r="19" spans="1:13" ht="28.5" customHeight="1" x14ac:dyDescent="0.25">
      <c r="A19" s="887"/>
      <c r="B19" s="34">
        <v>2</v>
      </c>
      <c r="C19" s="844" t="s">
        <v>283</v>
      </c>
      <c r="D19" s="844"/>
      <c r="E19" s="844"/>
      <c r="F19" s="844"/>
      <c r="G19" s="844"/>
      <c r="H19" s="844"/>
      <c r="I19" s="844"/>
      <c r="J19" s="844"/>
      <c r="K19" s="844"/>
      <c r="L19" s="844"/>
      <c r="M19" s="845"/>
    </row>
    <row r="20" spans="1:13" ht="124.5" customHeight="1" x14ac:dyDescent="0.25">
      <c r="A20" s="887"/>
      <c r="B20" s="883"/>
      <c r="C20" s="884"/>
      <c r="D20" s="884"/>
      <c r="E20" s="884"/>
      <c r="F20" s="884"/>
      <c r="G20" s="884"/>
      <c r="H20" s="884"/>
      <c r="I20" s="884"/>
      <c r="J20" s="884"/>
      <c r="K20" s="884"/>
      <c r="L20" s="884"/>
      <c r="M20" s="885"/>
    </row>
    <row r="21" spans="1:13" ht="124.5" customHeight="1" x14ac:dyDescent="0.25">
      <c r="A21" s="888"/>
      <c r="B21" s="890"/>
      <c r="C21" s="891"/>
      <c r="D21" s="891"/>
      <c r="E21" s="891"/>
      <c r="F21" s="891"/>
      <c r="G21" s="891"/>
      <c r="H21" s="891"/>
      <c r="I21" s="891"/>
      <c r="J21" s="891"/>
      <c r="K21" s="891"/>
      <c r="L21" s="891"/>
      <c r="M21" s="892"/>
    </row>
    <row r="22" spans="1:13" ht="7.5" customHeight="1" x14ac:dyDescent="0.25"/>
    <row r="23" spans="1:13" x14ac:dyDescent="0.25">
      <c r="A23" s="881" t="s">
        <v>820</v>
      </c>
      <c r="B23" s="882"/>
      <c r="C23" s="882"/>
      <c r="D23" s="882"/>
      <c r="E23" s="882"/>
      <c r="F23" s="882"/>
      <c r="G23" s="882"/>
      <c r="H23" s="882"/>
      <c r="I23" s="882"/>
      <c r="J23" s="882"/>
      <c r="K23" s="882"/>
      <c r="L23" s="882"/>
      <c r="M23" s="882"/>
    </row>
  </sheetData>
  <sheetProtection algorithmName="SHA-512" hashValue="Bl3+Fi/Y+7pxobtcbDoRBgESSUIDmQoaKlO656UzouctBMYAZLKA5fykX+bfrY7kpv5fUwH6VdUJ29jYvcRo2g==" saltValue="hjjl1uVCsUN4dJsyFxYYFg==" spinCount="100000" sheet="1" selectLockedCells="1"/>
  <mergeCells count="22">
    <mergeCell ref="A1:M1"/>
    <mergeCell ref="A9:K9"/>
    <mergeCell ref="L9:M9"/>
    <mergeCell ref="A7:M7"/>
    <mergeCell ref="K5:M5"/>
    <mergeCell ref="A3:M3"/>
    <mergeCell ref="A23:M23"/>
    <mergeCell ref="C19:M19"/>
    <mergeCell ref="B20:M20"/>
    <mergeCell ref="A16:A21"/>
    <mergeCell ref="B17:M17"/>
    <mergeCell ref="A10:M10"/>
    <mergeCell ref="B21:M21"/>
    <mergeCell ref="A5:J5"/>
    <mergeCell ref="A11:M11"/>
    <mergeCell ref="A14:M14"/>
    <mergeCell ref="L8:M8"/>
    <mergeCell ref="K6:M6"/>
    <mergeCell ref="A8:K8"/>
    <mergeCell ref="A6:J6"/>
    <mergeCell ref="C16:M16"/>
    <mergeCell ref="B18:M18"/>
  </mergeCells>
  <phoneticPr fontId="0" type="noConversion"/>
  <printOptions horizontalCentered="1"/>
  <pageMargins left="0.4" right="0.4" top="0.8" bottom="0.8" header="0.5" footer="0.5"/>
  <pageSetup scale="84" orientation="portrait" horizontalDpi="4294967294" verticalDpi="300" r:id="rId1"/>
  <headerFooter alignWithMargins="0">
    <oddFooter>&amp;LFormulario VAE-009-A  Rev. 2010-08
&amp;C&amp;D, &amp;T&amp;RF.E. #2 Suplem 2 de 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Q63"/>
  <sheetViews>
    <sheetView showGridLines="0" topLeftCell="A19" zoomScale="135" zoomScaleNormal="135" workbookViewId="0">
      <selection activeCell="I33" sqref="I33"/>
    </sheetView>
  </sheetViews>
  <sheetFormatPr defaultRowHeight="15" x14ac:dyDescent="0.25"/>
  <cols>
    <col min="1" max="1" width="2.42578125" customWidth="1"/>
    <col min="2" max="2" width="2.85546875" customWidth="1"/>
    <col min="3" max="3" width="3.42578125" customWidth="1"/>
    <col min="4" max="4" width="2.7109375" customWidth="1"/>
    <col min="5" max="5" width="18.7109375" customWidth="1"/>
    <col min="6" max="6" width="2.7109375" customWidth="1"/>
    <col min="7" max="7" width="53.5703125" customWidth="1"/>
    <col min="8" max="8" width="2.7109375" customWidth="1"/>
    <col min="9" max="9" width="13.7109375" customWidth="1"/>
    <col min="10" max="10" width="2.7109375" customWidth="1"/>
    <col min="11" max="11" width="14.140625" customWidth="1"/>
    <col min="12" max="12" width="1.140625" customWidth="1"/>
  </cols>
  <sheetData>
    <row r="1" spans="1:17" ht="18" customHeight="1" x14ac:dyDescent="0.25">
      <c r="A1" s="805" t="s">
        <v>273</v>
      </c>
      <c r="B1" s="805"/>
      <c r="C1" s="805"/>
      <c r="D1" s="805"/>
      <c r="E1" s="805"/>
      <c r="F1" s="805"/>
      <c r="G1" s="805"/>
      <c r="H1" s="805"/>
      <c r="I1" s="805"/>
      <c r="J1" s="805"/>
      <c r="K1" s="805"/>
      <c r="L1" s="805"/>
      <c r="M1" s="135"/>
      <c r="N1" s="135"/>
      <c r="O1" s="135"/>
      <c r="P1" s="135"/>
      <c r="Q1" s="135"/>
    </row>
    <row r="2" spans="1:17" ht="16.5" customHeight="1" x14ac:dyDescent="0.25">
      <c r="D2" s="137"/>
      <c r="E2" s="134"/>
      <c r="F2" s="672" t="s">
        <v>37</v>
      </c>
      <c r="G2" s="672"/>
      <c r="H2" s="135"/>
      <c r="J2" s="135"/>
      <c r="K2" s="431">
        <f>'1 FO-Ingresos'!L2</f>
        <v>2022</v>
      </c>
      <c r="O2" s="77"/>
    </row>
    <row r="3" spans="1:17" ht="9.9499999999999993" customHeight="1" x14ac:dyDescent="0.25">
      <c r="A3" s="814" t="s">
        <v>844</v>
      </c>
      <c r="B3" s="814"/>
      <c r="C3" s="814"/>
      <c r="D3" s="814"/>
      <c r="E3" s="814"/>
      <c r="F3" s="814"/>
      <c r="G3" s="814"/>
      <c r="H3" s="814"/>
      <c r="I3" s="814"/>
      <c r="J3" s="814"/>
      <c r="K3" s="814"/>
    </row>
    <row r="4" spans="1:17" ht="12.75" customHeight="1" x14ac:dyDescent="0.25">
      <c r="E4" s="687"/>
      <c r="F4" s="687"/>
      <c r="G4" s="687"/>
      <c r="H4" s="687"/>
      <c r="I4" s="687"/>
      <c r="J4" s="691" t="str">
        <f>'1 FO-Ingresos'!K4</f>
        <v/>
      </c>
      <c r="K4" s="455" t="s">
        <v>277</v>
      </c>
    </row>
    <row r="5" spans="1:17" ht="25.5" customHeight="1" x14ac:dyDescent="0.25">
      <c r="A5" s="871" t="str">
        <f>'1 FO-Ingresos'!A5:H5</f>
        <v>Parroquia X</v>
      </c>
      <c r="B5" s="872"/>
      <c r="C5" s="872"/>
      <c r="D5" s="872"/>
      <c r="E5" s="872"/>
      <c r="F5" s="872"/>
      <c r="G5" s="872"/>
      <c r="H5" s="872"/>
      <c r="I5" s="872"/>
      <c r="J5" s="873"/>
      <c r="K5" s="840">
        <f>'1 FO-Ingresos'!K5</f>
        <v>999</v>
      </c>
      <c r="L5" s="842"/>
    </row>
    <row r="6" spans="1:17" ht="11.25" customHeight="1" x14ac:dyDescent="0.25">
      <c r="A6" s="831" t="s">
        <v>106</v>
      </c>
      <c r="B6" s="831"/>
      <c r="C6" s="831"/>
      <c r="D6" s="831"/>
      <c r="E6" s="831"/>
      <c r="F6" s="831"/>
      <c r="G6" s="831"/>
      <c r="H6" s="831"/>
      <c r="I6" s="831"/>
      <c r="J6" s="831"/>
      <c r="K6" s="831" t="s">
        <v>78</v>
      </c>
      <c r="L6" s="831"/>
    </row>
    <row r="7" spans="1:17" ht="30.75" customHeight="1" x14ac:dyDescent="0.25">
      <c r="A7" s="855" t="s">
        <v>170</v>
      </c>
      <c r="B7" s="855"/>
      <c r="C7" s="855"/>
      <c r="D7" s="855"/>
      <c r="E7" s="855"/>
      <c r="F7" s="855"/>
      <c r="G7" s="855"/>
      <c r="H7" s="855"/>
      <c r="I7" s="855"/>
      <c r="J7" s="855"/>
      <c r="K7" s="855"/>
      <c r="L7" s="855"/>
    </row>
    <row r="8" spans="1:17" ht="20.25" customHeight="1" x14ac:dyDescent="0.25">
      <c r="A8" s="868" t="s">
        <v>641</v>
      </c>
      <c r="B8" s="784"/>
      <c r="C8" s="784"/>
      <c r="D8" s="784"/>
      <c r="E8" s="784"/>
      <c r="F8" s="784"/>
      <c r="G8" s="784"/>
      <c r="H8" s="784"/>
      <c r="I8" s="784"/>
      <c r="J8" s="785"/>
      <c r="K8" s="868" t="s">
        <v>95</v>
      </c>
      <c r="L8" s="869"/>
    </row>
    <row r="9" spans="1:17" ht="23.25" customHeight="1" x14ac:dyDescent="0.25">
      <c r="A9" s="865" t="s">
        <v>278</v>
      </c>
      <c r="B9" s="866"/>
      <c r="C9" s="866"/>
      <c r="D9" s="866"/>
      <c r="E9" s="866"/>
      <c r="F9" s="866"/>
      <c r="G9" s="866"/>
      <c r="H9" s="866"/>
      <c r="I9" s="866"/>
      <c r="J9" s="867"/>
      <c r="K9" s="856" t="s">
        <v>318</v>
      </c>
      <c r="L9" s="857"/>
    </row>
    <row r="10" spans="1:17" ht="43.5" customHeight="1" x14ac:dyDescent="0.25">
      <c r="A10" s="878" t="s">
        <v>734</v>
      </c>
      <c r="B10" s="879"/>
      <c r="C10" s="879"/>
      <c r="D10" s="879"/>
      <c r="E10" s="879"/>
      <c r="F10" s="879"/>
      <c r="G10" s="879"/>
      <c r="H10" s="879"/>
      <c r="I10" s="879"/>
      <c r="J10" s="879"/>
      <c r="K10" s="879"/>
      <c r="L10" s="880"/>
    </row>
    <row r="11" spans="1:17" ht="12.75" customHeight="1" x14ac:dyDescent="0.25">
      <c r="A11" s="875" t="s">
        <v>279</v>
      </c>
      <c r="B11" s="876"/>
      <c r="C11" s="876"/>
      <c r="D11" s="876"/>
      <c r="E11" s="876"/>
      <c r="F11" s="876"/>
      <c r="G11" s="876"/>
      <c r="H11" s="876"/>
      <c r="I11" s="876"/>
      <c r="J11" s="876"/>
      <c r="K11" s="876"/>
      <c r="L11" s="877"/>
    </row>
    <row r="12" spans="1:17" ht="9.75" customHeight="1" x14ac:dyDescent="0.25">
      <c r="A12" s="32"/>
      <c r="B12" s="32"/>
      <c r="C12" s="32"/>
      <c r="D12" s="32"/>
      <c r="E12" s="32"/>
      <c r="F12" s="32"/>
      <c r="G12" s="32"/>
      <c r="H12" s="32"/>
      <c r="I12" s="32"/>
      <c r="J12" s="32"/>
      <c r="K12" s="32"/>
      <c r="L12" s="32"/>
    </row>
    <row r="13" spans="1:17" ht="14.25" customHeight="1" x14ac:dyDescent="0.25">
      <c r="C13" s="633" t="s">
        <v>765</v>
      </c>
      <c r="F13" s="136" t="str">
        <f>IF(H13="x","","x")</f>
        <v>x</v>
      </c>
      <c r="G13" s="593" t="s">
        <v>768</v>
      </c>
      <c r="H13" s="136"/>
      <c r="I13" s="593" t="s">
        <v>766</v>
      </c>
      <c r="J13" s="10"/>
      <c r="K13" s="10"/>
      <c r="L13" s="10"/>
    </row>
    <row r="14" spans="1:17" ht="12.75" customHeight="1" x14ac:dyDescent="0.25">
      <c r="A14" s="814" t="s">
        <v>767</v>
      </c>
      <c r="B14" s="817"/>
      <c r="C14" s="817"/>
      <c r="D14" s="817"/>
      <c r="E14" s="817"/>
      <c r="F14" s="817"/>
      <c r="G14" s="817"/>
      <c r="H14" s="817"/>
      <c r="I14" s="817"/>
      <c r="J14" s="817"/>
      <c r="K14" s="817"/>
      <c r="L14" s="817"/>
      <c r="M14" s="176"/>
    </row>
    <row r="15" spans="1:17" ht="5.25" customHeight="1" x14ac:dyDescent="0.25"/>
    <row r="16" spans="1:17" ht="6" customHeight="1" x14ac:dyDescent="0.25">
      <c r="A16" s="833" t="s">
        <v>166</v>
      </c>
      <c r="B16" s="80"/>
      <c r="C16" s="80"/>
      <c r="D16" s="80"/>
      <c r="E16" s="80"/>
      <c r="F16" s="80"/>
      <c r="G16" s="81"/>
      <c r="H16" s="81"/>
      <c r="I16" s="81"/>
      <c r="J16" s="81"/>
      <c r="K16" s="81"/>
      <c r="L16" s="75"/>
    </row>
    <row r="17" spans="1:12" ht="15.75" x14ac:dyDescent="0.25">
      <c r="A17" s="834"/>
      <c r="B17" s="51">
        <v>1</v>
      </c>
      <c r="C17" s="647" t="s">
        <v>813</v>
      </c>
      <c r="D17" s="161"/>
      <c r="E17" s="141"/>
      <c r="F17" s="141"/>
      <c r="G17" s="142"/>
      <c r="H17" s="82"/>
      <c r="I17" s="154"/>
      <c r="J17" s="154"/>
      <c r="K17" s="154"/>
      <c r="L17" s="76"/>
    </row>
    <row r="18" spans="1:12" ht="12" customHeight="1" x14ac:dyDescent="0.2">
      <c r="A18" s="834"/>
      <c r="B18" s="179"/>
      <c r="C18" s="179" t="s">
        <v>122</v>
      </c>
      <c r="D18" s="458" t="s">
        <v>799</v>
      </c>
      <c r="E18" s="458"/>
      <c r="F18" s="458"/>
      <c r="G18" s="458"/>
      <c r="H18" s="175"/>
      <c r="I18" s="457">
        <v>0</v>
      </c>
      <c r="J18" s="154"/>
      <c r="K18" s="154"/>
      <c r="L18" s="76"/>
    </row>
    <row r="19" spans="1:12" ht="12" customHeight="1" x14ac:dyDescent="0.2">
      <c r="A19" s="834"/>
      <c r="B19" s="144"/>
      <c r="C19" s="144" t="s">
        <v>123</v>
      </c>
      <c r="D19" s="458" t="s">
        <v>800</v>
      </c>
      <c r="E19" s="458"/>
      <c r="F19" s="458"/>
      <c r="G19" s="458"/>
      <c r="H19" s="175"/>
      <c r="I19" s="456"/>
      <c r="J19" s="154"/>
      <c r="K19" s="154"/>
      <c r="L19" s="76"/>
    </row>
    <row r="20" spans="1:12" ht="12" customHeight="1" x14ac:dyDescent="0.2">
      <c r="A20" s="834"/>
      <c r="B20" s="144"/>
      <c r="C20" s="144" t="s">
        <v>124</v>
      </c>
      <c r="D20" s="458" t="s">
        <v>801</v>
      </c>
      <c r="E20" s="458"/>
      <c r="F20" s="458"/>
      <c r="G20" s="458"/>
      <c r="H20" s="175"/>
      <c r="I20" s="456"/>
      <c r="J20" s="154"/>
      <c r="K20" s="154"/>
      <c r="L20" s="76"/>
    </row>
    <row r="21" spans="1:12" ht="12" customHeight="1" x14ac:dyDescent="0.2">
      <c r="A21" s="834"/>
      <c r="B21" s="144"/>
      <c r="C21" s="144" t="s">
        <v>125</v>
      </c>
      <c r="D21" s="458" t="s">
        <v>700</v>
      </c>
      <c r="E21" s="458"/>
      <c r="F21" s="458"/>
      <c r="G21" s="458"/>
      <c r="H21" s="175"/>
      <c r="I21" s="456"/>
      <c r="J21" s="154"/>
      <c r="K21" s="154"/>
      <c r="L21" s="76"/>
    </row>
    <row r="22" spans="1:12" ht="12" customHeight="1" x14ac:dyDescent="0.2">
      <c r="A22" s="834"/>
      <c r="B22" s="144"/>
      <c r="C22" s="144" t="s">
        <v>126</v>
      </c>
      <c r="D22" s="458" t="s">
        <v>802</v>
      </c>
      <c r="E22" s="458"/>
      <c r="F22" s="458"/>
      <c r="G22" s="458"/>
      <c r="H22" s="175"/>
      <c r="I22" s="456"/>
      <c r="J22" s="154"/>
      <c r="K22" s="154"/>
      <c r="L22" s="76"/>
    </row>
    <row r="23" spans="1:12" ht="12" customHeight="1" x14ac:dyDescent="0.2">
      <c r="A23" s="834"/>
      <c r="B23" s="144"/>
      <c r="C23" s="144" t="s">
        <v>127</v>
      </c>
      <c r="D23" s="458" t="s">
        <v>803</v>
      </c>
      <c r="E23" s="458"/>
      <c r="F23" s="458"/>
      <c r="G23" s="458"/>
      <c r="H23" s="175"/>
      <c r="I23" s="456"/>
      <c r="J23" s="154"/>
      <c r="K23" s="154"/>
      <c r="L23" s="76"/>
    </row>
    <row r="24" spans="1:12" ht="12" customHeight="1" x14ac:dyDescent="0.2">
      <c r="A24" s="834"/>
      <c r="B24" s="144"/>
      <c r="C24" s="144" t="s">
        <v>128</v>
      </c>
      <c r="D24" s="458" t="s">
        <v>804</v>
      </c>
      <c r="E24" s="458"/>
      <c r="F24" s="458"/>
      <c r="G24" s="458"/>
      <c r="H24" s="175"/>
      <c r="I24" s="456"/>
      <c r="J24" s="154"/>
      <c r="K24" s="154"/>
      <c r="L24" s="76"/>
    </row>
    <row r="25" spans="1:12" ht="12" customHeight="1" x14ac:dyDescent="0.2">
      <c r="A25" s="834"/>
      <c r="B25" s="144"/>
      <c r="C25" s="144" t="s">
        <v>129</v>
      </c>
      <c r="D25" s="458" t="s">
        <v>19</v>
      </c>
      <c r="E25" s="458"/>
      <c r="F25" s="458"/>
      <c r="G25" s="458"/>
      <c r="H25" s="175"/>
      <c r="I25" s="456"/>
      <c r="J25" s="154"/>
      <c r="K25" s="154"/>
      <c r="L25" s="76"/>
    </row>
    <row r="26" spans="1:12" ht="12" customHeight="1" x14ac:dyDescent="0.2">
      <c r="A26" s="834"/>
      <c r="B26" s="144"/>
      <c r="C26" s="144" t="s">
        <v>130</v>
      </c>
      <c r="D26" s="901"/>
      <c r="E26" s="901"/>
      <c r="F26" s="901"/>
      <c r="G26" s="901"/>
      <c r="H26" s="175"/>
      <c r="I26" s="456"/>
      <c r="J26" s="154"/>
      <c r="K26" s="154"/>
      <c r="L26" s="76"/>
    </row>
    <row r="27" spans="1:12" ht="12" customHeight="1" x14ac:dyDescent="0.2">
      <c r="A27" s="834"/>
      <c r="B27" s="144"/>
      <c r="C27" s="144" t="s">
        <v>131</v>
      </c>
      <c r="D27" s="901"/>
      <c r="E27" s="901"/>
      <c r="F27" s="901"/>
      <c r="G27" s="901"/>
      <c r="H27" s="175"/>
      <c r="I27" s="456"/>
      <c r="J27" s="154"/>
      <c r="K27" s="154"/>
      <c r="L27" s="76"/>
    </row>
    <row r="28" spans="1:12" ht="12" customHeight="1" x14ac:dyDescent="0.2">
      <c r="A28" s="834"/>
      <c r="B28" s="144"/>
      <c r="C28" s="144" t="s">
        <v>132</v>
      </c>
      <c r="D28" s="901"/>
      <c r="E28" s="901"/>
      <c r="F28" s="901"/>
      <c r="G28" s="901"/>
      <c r="H28" s="175"/>
      <c r="I28" s="456"/>
      <c r="J28" s="154"/>
      <c r="K28" s="154"/>
      <c r="L28" s="76"/>
    </row>
    <row r="29" spans="1:12" ht="17.25" customHeight="1" x14ac:dyDescent="0.25">
      <c r="A29" s="834"/>
      <c r="B29" s="298">
        <v>2</v>
      </c>
      <c r="C29" s="659" t="s">
        <v>823</v>
      </c>
      <c r="D29" s="160"/>
      <c r="E29" s="293"/>
      <c r="F29" s="293"/>
      <c r="G29" s="147"/>
      <c r="H29" s="83"/>
      <c r="I29" s="147"/>
      <c r="J29" s="155"/>
      <c r="K29" s="451">
        <f>SUM(I18:I28)</f>
        <v>0</v>
      </c>
      <c r="L29" s="76"/>
    </row>
    <row r="30" spans="1:12" ht="8.25" customHeight="1" x14ac:dyDescent="0.25">
      <c r="A30" s="834"/>
      <c r="B30" s="148"/>
      <c r="C30" s="648"/>
      <c r="D30" s="50"/>
      <c r="E30" s="149"/>
      <c r="F30" s="149"/>
      <c r="G30" s="46"/>
      <c r="H30" s="84"/>
      <c r="I30" s="46"/>
      <c r="J30" s="46"/>
      <c r="K30" s="649"/>
      <c r="L30" s="76"/>
    </row>
    <row r="31" spans="1:12" ht="17.25" customHeight="1" x14ac:dyDescent="0.25">
      <c r="A31" s="834"/>
      <c r="B31" s="51">
        <v>3</v>
      </c>
      <c r="C31" s="641" t="s">
        <v>815</v>
      </c>
      <c r="D31" s="50"/>
      <c r="E31" s="141"/>
      <c r="F31" s="141"/>
      <c r="G31" s="142"/>
      <c r="H31" s="84"/>
      <c r="I31" s="46"/>
      <c r="J31" s="46"/>
      <c r="K31" s="650"/>
      <c r="L31" s="76"/>
    </row>
    <row r="32" spans="1:12" ht="12" customHeight="1" x14ac:dyDescent="0.2">
      <c r="A32" s="834"/>
      <c r="B32" s="322"/>
      <c r="C32" s="182" t="s">
        <v>122</v>
      </c>
      <c r="D32" s="458" t="s">
        <v>25</v>
      </c>
      <c r="E32" s="153"/>
      <c r="F32" s="153"/>
      <c r="G32" s="153"/>
      <c r="H32" s="175"/>
      <c r="I32" s="456"/>
      <c r="J32" s="46"/>
      <c r="K32" s="650"/>
      <c r="L32" s="76"/>
    </row>
    <row r="33" spans="1:12" ht="12" customHeight="1" x14ac:dyDescent="0.2">
      <c r="A33" s="834"/>
      <c r="B33" s="165"/>
      <c r="C33" s="152" t="s">
        <v>123</v>
      </c>
      <c r="D33" s="459" t="s">
        <v>627</v>
      </c>
      <c r="E33" s="171"/>
      <c r="F33" s="634" t="s">
        <v>816</v>
      </c>
      <c r="G33" s="658" t="s">
        <v>26</v>
      </c>
      <c r="H33" s="175"/>
      <c r="I33" s="456"/>
      <c r="J33" s="46"/>
      <c r="K33" s="650"/>
      <c r="L33" s="76"/>
    </row>
    <row r="34" spans="1:12" ht="17.25" customHeight="1" x14ac:dyDescent="0.25">
      <c r="A34" s="834"/>
      <c r="B34" s="182">
        <v>4</v>
      </c>
      <c r="C34" s="461" t="s">
        <v>817</v>
      </c>
      <c r="D34" s="165"/>
      <c r="E34" s="146"/>
      <c r="F34" s="146"/>
      <c r="G34" s="147"/>
      <c r="H34" s="83"/>
      <c r="I34" s="147"/>
      <c r="J34" s="155"/>
      <c r="K34" s="449">
        <f>SUM(I32:I33)</f>
        <v>0</v>
      </c>
      <c r="L34" s="76"/>
    </row>
    <row r="35" spans="1:12" ht="8.25" customHeight="1" x14ac:dyDescent="0.25">
      <c r="A35" s="834"/>
      <c r="B35" s="294"/>
      <c r="C35" s="294"/>
      <c r="D35" s="295"/>
      <c r="E35" s="295"/>
      <c r="F35" s="295"/>
      <c r="G35" s="46"/>
      <c r="H35" s="84"/>
      <c r="I35" s="46"/>
      <c r="J35" s="46"/>
      <c r="K35" s="156"/>
      <c r="L35" s="76"/>
    </row>
    <row r="36" spans="1:12" ht="15.75" customHeight="1" x14ac:dyDescent="0.2">
      <c r="A36" s="834"/>
      <c r="B36" s="294">
        <v>5</v>
      </c>
      <c r="C36" s="657" t="s">
        <v>821</v>
      </c>
      <c r="D36" s="161"/>
      <c r="E36" s="295"/>
      <c r="F36" s="295"/>
      <c r="G36" s="150"/>
      <c r="H36" s="85"/>
      <c r="I36" s="157"/>
      <c r="J36" s="157"/>
      <c r="K36" s="50"/>
      <c r="L36" s="19"/>
    </row>
    <row r="37" spans="1:12" ht="12" customHeight="1" x14ac:dyDescent="0.2">
      <c r="A37" s="834"/>
      <c r="B37" s="163"/>
      <c r="C37" s="182" t="s">
        <v>122</v>
      </c>
      <c r="D37" s="458" t="s">
        <v>807</v>
      </c>
      <c r="E37" s="153"/>
      <c r="F37" s="153"/>
      <c r="G37" s="153"/>
      <c r="H37" s="175"/>
      <c r="I37" s="456"/>
      <c r="J37" s="50"/>
      <c r="K37" s="50"/>
      <c r="L37" s="19"/>
    </row>
    <row r="38" spans="1:12" ht="12" customHeight="1" x14ac:dyDescent="0.2">
      <c r="A38" s="834"/>
      <c r="B38" s="160"/>
      <c r="C38" s="152" t="s">
        <v>123</v>
      </c>
      <c r="D38" s="458" t="s">
        <v>808</v>
      </c>
      <c r="E38" s="171"/>
      <c r="F38" s="171"/>
      <c r="G38" s="171"/>
      <c r="H38" s="175"/>
      <c r="I38" s="456"/>
      <c r="J38" s="50"/>
      <c r="K38" s="50"/>
      <c r="L38" s="19"/>
    </row>
    <row r="39" spans="1:12" ht="12" customHeight="1" x14ac:dyDescent="0.2">
      <c r="A39" s="834"/>
      <c r="B39" s="160"/>
      <c r="C39" s="152" t="s">
        <v>124</v>
      </c>
      <c r="D39" s="458" t="s">
        <v>809</v>
      </c>
      <c r="E39" s="171"/>
      <c r="F39" s="171"/>
      <c r="G39" s="171"/>
      <c r="H39" s="175"/>
      <c r="I39" s="456"/>
      <c r="J39" s="50"/>
      <c r="K39" s="50"/>
      <c r="L39" s="19"/>
    </row>
    <row r="40" spans="1:12" ht="12" customHeight="1" x14ac:dyDescent="0.2">
      <c r="A40" s="834"/>
      <c r="C40" s="152" t="s">
        <v>125</v>
      </c>
      <c r="D40" s="459" t="s">
        <v>810</v>
      </c>
      <c r="E40" s="300"/>
      <c r="F40" s="171"/>
      <c r="G40" s="171"/>
      <c r="H40" s="175"/>
      <c r="I40" s="456"/>
      <c r="J40" s="50"/>
      <c r="K40" s="50"/>
      <c r="L40" s="19"/>
    </row>
    <row r="41" spans="1:12" ht="12" customHeight="1" x14ac:dyDescent="0.2">
      <c r="A41" s="834"/>
      <c r="B41" s="160"/>
      <c r="C41" s="152" t="s">
        <v>126</v>
      </c>
      <c r="D41" s="458" t="s">
        <v>811</v>
      </c>
      <c r="F41" s="153"/>
      <c r="G41" s="153"/>
      <c r="H41" s="175"/>
      <c r="I41" s="456"/>
      <c r="J41" s="50"/>
      <c r="K41" s="50"/>
      <c r="L41" s="19"/>
    </row>
    <row r="42" spans="1:12" ht="12" customHeight="1" x14ac:dyDescent="0.2">
      <c r="A42" s="834"/>
      <c r="C42" s="460" t="s">
        <v>127</v>
      </c>
      <c r="D42" s="459" t="s">
        <v>812</v>
      </c>
      <c r="E42" s="300"/>
      <c r="F42" s="171"/>
      <c r="G42" s="171"/>
      <c r="H42" s="175"/>
      <c r="I42" s="456"/>
      <c r="J42" s="50"/>
      <c r="K42" s="50"/>
      <c r="L42" s="19"/>
    </row>
    <row r="43" spans="1:12" ht="12" customHeight="1" x14ac:dyDescent="0.2">
      <c r="A43" s="834"/>
      <c r="B43" s="163"/>
      <c r="C43" s="651" t="s">
        <v>128</v>
      </c>
      <c r="D43" s="458" t="s">
        <v>16</v>
      </c>
      <c r="E43" s="153"/>
      <c r="F43" s="153"/>
      <c r="G43" s="153"/>
      <c r="H43" s="175"/>
      <c r="I43" s="456"/>
      <c r="J43" s="50"/>
      <c r="K43" s="50"/>
      <c r="L43" s="19"/>
    </row>
    <row r="44" spans="1:12" ht="12" customHeight="1" x14ac:dyDescent="0.25">
      <c r="A44" s="834"/>
      <c r="B44" s="160"/>
      <c r="C44" s="460" t="s">
        <v>129</v>
      </c>
      <c r="D44" s="458" t="s">
        <v>720</v>
      </c>
      <c r="E44" s="299"/>
      <c r="F44" s="299"/>
      <c r="G44" s="643"/>
      <c r="H44" s="175"/>
      <c r="I44" s="456"/>
      <c r="J44" s="50"/>
      <c r="K44" s="50"/>
      <c r="L44" s="19"/>
    </row>
    <row r="45" spans="1:12" ht="12" customHeight="1" x14ac:dyDescent="0.25">
      <c r="A45" s="834"/>
      <c r="B45" s="160"/>
      <c r="C45" s="460" t="s">
        <v>130</v>
      </c>
      <c r="D45" s="458" t="s">
        <v>721</v>
      </c>
      <c r="E45" s="299"/>
      <c r="F45" s="299"/>
      <c r="G45" s="462"/>
      <c r="H45" s="175"/>
      <c r="I45" s="456"/>
      <c r="J45" s="50"/>
      <c r="K45" s="50"/>
      <c r="L45" s="19"/>
    </row>
    <row r="46" spans="1:12" ht="12" customHeight="1" x14ac:dyDescent="0.25">
      <c r="A46" s="834"/>
      <c r="B46" s="160"/>
      <c r="C46" s="460" t="s">
        <v>131</v>
      </c>
      <c r="D46" s="458" t="s">
        <v>722</v>
      </c>
      <c r="E46" s="299"/>
      <c r="F46" s="299"/>
      <c r="G46" s="462"/>
      <c r="H46" s="746"/>
      <c r="I46" s="456"/>
      <c r="J46" s="50"/>
      <c r="K46" s="50"/>
      <c r="L46" s="19"/>
    </row>
    <row r="47" spans="1:12" ht="12" customHeight="1" x14ac:dyDescent="0.25">
      <c r="A47" s="902"/>
      <c r="B47" s="750"/>
      <c r="C47" s="747"/>
      <c r="D47" s="748"/>
      <c r="E47" s="749"/>
      <c r="F47" s="749"/>
      <c r="G47" s="749"/>
      <c r="H47" s="749"/>
      <c r="I47" s="745"/>
      <c r="J47" s="50"/>
      <c r="K47" s="50"/>
      <c r="L47" s="19"/>
    </row>
    <row r="48" spans="1:12" ht="15.75" customHeight="1" x14ac:dyDescent="0.2">
      <c r="A48" s="834"/>
      <c r="B48" s="298">
        <v>6</v>
      </c>
      <c r="C48" s="461" t="s">
        <v>678</v>
      </c>
      <c r="D48" s="322"/>
      <c r="E48" s="146"/>
      <c r="F48" s="146"/>
      <c r="G48" s="153"/>
      <c r="H48" s="86"/>
      <c r="I48" s="674"/>
      <c r="J48" s="159"/>
      <c r="K48" s="655">
        <f>SUM(I37:I46)</f>
        <v>0</v>
      </c>
      <c r="L48" s="19"/>
    </row>
    <row r="49" spans="1:12" ht="8.25" customHeight="1" x14ac:dyDescent="0.2">
      <c r="A49" s="834"/>
      <c r="B49" s="148"/>
      <c r="C49" s="648"/>
      <c r="D49" s="50"/>
      <c r="E49" s="149"/>
      <c r="F49" s="149"/>
      <c r="G49" s="652"/>
      <c r="H49" s="653"/>
      <c r="I49" s="654"/>
      <c r="J49" s="50"/>
      <c r="K49" s="656"/>
      <c r="L49" s="19"/>
    </row>
    <row r="50" spans="1:12" ht="15.75" customHeight="1" x14ac:dyDescent="0.25">
      <c r="A50" s="834"/>
      <c r="B50" s="51">
        <v>7</v>
      </c>
      <c r="C50" s="641" t="s">
        <v>674</v>
      </c>
      <c r="D50" s="50"/>
      <c r="E50" s="141"/>
      <c r="F50" s="141"/>
      <c r="G50" s="142"/>
      <c r="H50" s="84"/>
      <c r="I50" s="46"/>
      <c r="J50" s="46"/>
      <c r="K50" s="650"/>
      <c r="L50" s="19"/>
    </row>
    <row r="51" spans="1:12" ht="12" customHeight="1" x14ac:dyDescent="0.2">
      <c r="A51" s="834"/>
      <c r="B51" s="322"/>
      <c r="C51" s="182" t="s">
        <v>122</v>
      </c>
      <c r="D51" s="458" t="s">
        <v>828</v>
      </c>
      <c r="E51" s="153"/>
      <c r="F51" s="153"/>
      <c r="G51" s="153"/>
      <c r="H51" s="175"/>
      <c r="I51" s="456"/>
      <c r="J51" s="46"/>
      <c r="K51" s="650"/>
      <c r="L51" s="19"/>
    </row>
    <row r="52" spans="1:12" ht="12" customHeight="1" x14ac:dyDescent="0.2">
      <c r="A52" s="834"/>
      <c r="B52" s="322"/>
      <c r="C52" s="651" t="s">
        <v>123</v>
      </c>
      <c r="D52" s="458" t="s">
        <v>675</v>
      </c>
      <c r="E52" s="153"/>
      <c r="F52" s="153"/>
      <c r="G52" s="153"/>
      <c r="H52" s="175"/>
      <c r="I52" s="456"/>
      <c r="J52" s="46"/>
      <c r="K52" s="650"/>
      <c r="L52" s="19"/>
    </row>
    <row r="53" spans="1:12" ht="12" customHeight="1" x14ac:dyDescent="0.2">
      <c r="A53" s="834"/>
      <c r="B53" s="165"/>
      <c r="C53" s="460" t="s">
        <v>124</v>
      </c>
      <c r="D53" s="459" t="s">
        <v>628</v>
      </c>
      <c r="E53" s="171"/>
      <c r="F53" s="634" t="s">
        <v>816</v>
      </c>
      <c r="G53" s="658" t="s">
        <v>829</v>
      </c>
      <c r="H53" s="175"/>
      <c r="I53" s="456"/>
      <c r="J53" s="46"/>
      <c r="K53" s="650"/>
      <c r="L53" s="19"/>
    </row>
    <row r="54" spans="1:12" ht="15.75" customHeight="1" x14ac:dyDescent="0.25">
      <c r="A54" s="834"/>
      <c r="B54" s="182">
        <v>8</v>
      </c>
      <c r="C54" s="461" t="s">
        <v>822</v>
      </c>
      <c r="D54" s="165"/>
      <c r="E54" s="146"/>
      <c r="F54" s="146"/>
      <c r="G54" s="147"/>
      <c r="H54" s="83"/>
      <c r="I54" s="147"/>
      <c r="J54" s="155"/>
      <c r="K54" s="449">
        <f>SUM(I51:I53)</f>
        <v>0</v>
      </c>
      <c r="L54" s="19"/>
    </row>
    <row r="55" spans="1:12" ht="8.25" customHeight="1" x14ac:dyDescent="0.25">
      <c r="A55" s="835"/>
      <c r="B55" s="870"/>
      <c r="C55" s="870"/>
      <c r="D55" s="870"/>
      <c r="E55" s="870"/>
      <c r="F55" s="870"/>
      <c r="G55" s="870"/>
      <c r="H55" s="870"/>
      <c r="I55" s="870"/>
      <c r="J55" s="870"/>
      <c r="K55" s="870"/>
      <c r="L55" s="24"/>
    </row>
    <row r="56" spans="1:12" ht="15" customHeight="1" x14ac:dyDescent="0.25">
      <c r="A56" s="132"/>
      <c r="B56" s="133"/>
      <c r="C56" s="133"/>
      <c r="D56" s="133"/>
      <c r="E56" s="133"/>
      <c r="F56" s="133"/>
      <c r="G56" s="133"/>
      <c r="H56" s="133"/>
      <c r="I56" s="133"/>
      <c r="J56" s="133"/>
      <c r="K56" s="133"/>
      <c r="L56" s="3"/>
    </row>
    <row r="57" spans="1:12" x14ac:dyDescent="0.25">
      <c r="A57" t="s">
        <v>819</v>
      </c>
      <c r="D57" s="74"/>
      <c r="E57" s="74"/>
      <c r="F57" s="74"/>
      <c r="G57" s="74"/>
      <c r="H57" s="74"/>
      <c r="I57" s="74"/>
      <c r="J57" s="74"/>
      <c r="K57" s="74"/>
      <c r="L57" s="74"/>
    </row>
    <row r="58" spans="1:12" ht="16.5" x14ac:dyDescent="0.25">
      <c r="A58" s="610" t="s">
        <v>846</v>
      </c>
    </row>
    <row r="59" spans="1:12" ht="16.5" x14ac:dyDescent="0.25">
      <c r="A59" s="610" t="s">
        <v>617</v>
      </c>
    </row>
    <row r="60" spans="1:12" ht="16.5" x14ac:dyDescent="0.25">
      <c r="A60" s="610" t="s">
        <v>618</v>
      </c>
    </row>
    <row r="61" spans="1:12" ht="16.5" x14ac:dyDescent="0.25">
      <c r="A61" s="610" t="s">
        <v>643</v>
      </c>
    </row>
    <row r="62" spans="1:12" x14ac:dyDescent="0.25">
      <c r="A62" t="s">
        <v>616</v>
      </c>
    </row>
    <row r="63" spans="1:12" ht="16.5" x14ac:dyDescent="0.25">
      <c r="A63" s="610" t="s">
        <v>682</v>
      </c>
    </row>
  </sheetData>
  <sheetProtection algorithmName="SHA-512" hashValue="PRd7UdpYTSfNZILAFUCzCmAIyvhIgxdjN6caForPOywOeZHTRpU5JndV3869HLbh8CjJ7hiREnt6NTijSCVKlQ==" saltValue="Q0KLEZbC5+QDwVIOH7vM7w==" spinCount="100000" sheet="1" selectLockedCells="1"/>
  <mergeCells count="19">
    <mergeCell ref="A9:J9"/>
    <mergeCell ref="K9:L9"/>
    <mergeCell ref="B55:K55"/>
    <mergeCell ref="A11:L11"/>
    <mergeCell ref="A14:L14"/>
    <mergeCell ref="D26:G26"/>
    <mergeCell ref="D27:G27"/>
    <mergeCell ref="D28:G28"/>
    <mergeCell ref="A16:A55"/>
    <mergeCell ref="A10:L10"/>
    <mergeCell ref="A7:L7"/>
    <mergeCell ref="A8:J8"/>
    <mergeCell ref="K8:L8"/>
    <mergeCell ref="A1:L1"/>
    <mergeCell ref="A5:J5"/>
    <mergeCell ref="K5:L5"/>
    <mergeCell ref="A3:K3"/>
    <mergeCell ref="A6:J6"/>
    <mergeCell ref="K6:L6"/>
  </mergeCells>
  <phoneticPr fontId="51" type="noConversion"/>
  <printOptions horizontalCentered="1"/>
  <pageMargins left="0.4" right="0.4" top="0.8" bottom="0.8" header="0.5" footer="0.5"/>
  <pageSetup scale="78" orientation="portrait" horizontalDpi="4294967294" verticalDpi="4294967294" r:id="rId1"/>
  <headerFooter alignWithMargins="0">
    <oddFooter>&amp;LFormulario VAE-009-A  Rev. 2010-08
&amp;C&amp;D, &amp;T&amp;RF.E.#2 Suplem  1 de 2</oddFooter>
  </headerFooter>
  <ignoredErrors>
    <ignoredError sqref="G53 G3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38</vt:i4>
      </vt:variant>
    </vt:vector>
  </HeadingPairs>
  <TitlesOfParts>
    <vt:vector size="75" baseType="lpstr">
      <vt:lpstr>1 FO-Ingresos</vt:lpstr>
      <vt:lpstr>2 FO-Ventas y Costo</vt:lpstr>
      <vt:lpstr>3 FO-Erogaciones</vt:lpstr>
      <vt:lpstr>4 FE-Resumen</vt:lpstr>
      <vt:lpstr>5 FE#1-Adic,Erog</vt:lpstr>
      <vt:lpstr>6 FE#1-Restr,Activ</vt:lpstr>
      <vt:lpstr>5 FE#2-Adic,Erog</vt:lpstr>
      <vt:lpstr>6 FE#2-Restr,Activ</vt:lpstr>
      <vt:lpstr>5 FE#3-Adic, Erog</vt:lpstr>
      <vt:lpstr>6 FE#3-Restr,Activ</vt:lpstr>
      <vt:lpstr>5 FE#4-Adic,Erog</vt:lpstr>
      <vt:lpstr>6 FE#4-Restr,Activ</vt:lpstr>
      <vt:lpstr>5 FE#5-Adic,Erog</vt:lpstr>
      <vt:lpstr>6 FE#5-Restr,Activ</vt:lpstr>
      <vt:lpstr>5 FE#6-Adic,Erog</vt:lpstr>
      <vt:lpstr>6 FE#6-Restr,Activ</vt:lpstr>
      <vt:lpstr>5 FE#7-Adic,Erog</vt:lpstr>
      <vt:lpstr>6 FE#7-Restr,Activ</vt:lpstr>
      <vt:lpstr>5 FE#8-Adic,Erog</vt:lpstr>
      <vt:lpstr>6 FE#8-Restr,Activ</vt:lpstr>
      <vt:lpstr>5 FE#9-Adic,Erog</vt:lpstr>
      <vt:lpstr>6 FE#9-Restr,Activ</vt:lpstr>
      <vt:lpstr>7 Colectas y Fondos</vt:lpstr>
      <vt:lpstr>8 Movimiento total fondos</vt:lpstr>
      <vt:lpstr>9 Distribucion por cuentas</vt:lpstr>
      <vt:lpstr>10 Acreedores y Deudores Extern</vt:lpstr>
      <vt:lpstr>11 Detalle Acreedores Internos</vt:lpstr>
      <vt:lpstr>12 Detalle Deudores Internos</vt:lpstr>
      <vt:lpstr>13 Detalle Cuentas por pagar</vt:lpstr>
      <vt:lpstr>14 Detalle Salarios, Honorarios</vt:lpstr>
      <vt:lpstr>15 Inventario</vt:lpstr>
      <vt:lpstr>16 Consejo Económico</vt:lpstr>
      <vt:lpstr>17 Cómputos</vt:lpstr>
      <vt:lpstr>18 Anejo AJ Encas 1 a 4 </vt:lpstr>
      <vt:lpstr>19 Anejo AJ Encas 5 a 7</vt:lpstr>
      <vt:lpstr>20 Anejo AJ Encas 8 a 10</vt:lpstr>
      <vt:lpstr>21 Anejo AJ Encas 11 a 13</vt:lpstr>
      <vt:lpstr>'1 FO-Ingresos'!Print_Area</vt:lpstr>
      <vt:lpstr>'10 Acreedores y Deudores Extern'!Print_Area</vt:lpstr>
      <vt:lpstr>'11 Detalle Acreedores Internos'!Print_Area</vt:lpstr>
      <vt:lpstr>'12 Detalle Deudores Internos'!Print_Area</vt:lpstr>
      <vt:lpstr>'13 Detalle Cuentas por pagar'!Print_Area</vt:lpstr>
      <vt:lpstr>'14 Detalle Salarios, Honorarios'!Print_Area</vt:lpstr>
      <vt:lpstr>'15 Inventario'!Print_Area</vt:lpstr>
      <vt:lpstr>'16 Consejo Económico'!Print_Area</vt:lpstr>
      <vt:lpstr>'17 Cómputos'!Print_Area</vt:lpstr>
      <vt:lpstr>'18 Anejo AJ Encas 1 a 4 '!Print_Area</vt:lpstr>
      <vt:lpstr>'20 Anejo AJ Encas 8 a 10'!Print_Area</vt:lpstr>
      <vt:lpstr>'21 Anejo AJ Encas 11 a 13'!Print_Area</vt:lpstr>
      <vt:lpstr>'3 FO-Erogaciones'!Print_Area</vt:lpstr>
      <vt:lpstr>'4 FE-Resumen'!Print_Area</vt:lpstr>
      <vt:lpstr>'5 FE#1-Adic,Erog'!Print_Area</vt:lpstr>
      <vt:lpstr>'5 FE#2-Adic,Erog'!Print_Area</vt:lpstr>
      <vt:lpstr>'5 FE#3-Adic, Erog'!Print_Area</vt:lpstr>
      <vt:lpstr>'5 FE#4-Adic,Erog'!Print_Area</vt:lpstr>
      <vt:lpstr>'5 FE#5-Adic,Erog'!Print_Area</vt:lpstr>
      <vt:lpstr>'5 FE#6-Adic,Erog'!Print_Area</vt:lpstr>
      <vt:lpstr>'5 FE#7-Adic,Erog'!Print_Area</vt:lpstr>
      <vt:lpstr>'5 FE#8-Adic,Erog'!Print_Area</vt:lpstr>
      <vt:lpstr>'5 FE#9-Adic,Erog'!Print_Area</vt:lpstr>
      <vt:lpstr>'6 FE#1-Restr,Activ'!Print_Area</vt:lpstr>
      <vt:lpstr>'6 FE#2-Restr,Activ'!Print_Area</vt:lpstr>
      <vt:lpstr>'6 FE#3-Restr,Activ'!Print_Area</vt:lpstr>
      <vt:lpstr>'6 FE#4-Restr,Activ'!Print_Area</vt:lpstr>
      <vt:lpstr>'6 FE#5-Restr,Activ'!Print_Area</vt:lpstr>
      <vt:lpstr>'6 FE#6-Restr,Activ'!Print_Area</vt:lpstr>
      <vt:lpstr>'6 FE#7-Restr,Activ'!Print_Area</vt:lpstr>
      <vt:lpstr>'6 FE#8-Restr,Activ'!Print_Area</vt:lpstr>
      <vt:lpstr>'6 FE#9-Restr,Activ'!Print_Area</vt:lpstr>
      <vt:lpstr>'7 Colectas y Fondos'!Print_Area</vt:lpstr>
      <vt:lpstr>'8 Movimiento total fondos'!Print_Area</vt:lpstr>
      <vt:lpstr>'9 Distribucion por cuentas'!Print_Area</vt:lpstr>
      <vt:lpstr>'10 Acreedores y Deudores Extern'!Print_Titles</vt:lpstr>
      <vt:lpstr>'18 Anejo AJ Encas 1 a 4 '!Print_Titles</vt:lpstr>
      <vt:lpstr>'20 Anejo AJ Encas 8 a 10'!Print_Titles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Informe Parroquial</dc:title>
  <dc:creator>Luz Dary Zapata -VAE Arzobispado de San Juan</dc:creator>
  <cp:lastModifiedBy>Maria Burgos Quiles</cp:lastModifiedBy>
  <cp:lastPrinted>2017-12-13T15:24:13Z</cp:lastPrinted>
  <dcterms:created xsi:type="dcterms:W3CDTF">1998-01-30T23:18:06Z</dcterms:created>
  <dcterms:modified xsi:type="dcterms:W3CDTF">2022-12-01T20:53:49Z</dcterms:modified>
</cp:coreProperties>
</file>