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970" windowHeight="897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<sst xmlns="http://schemas.openxmlformats.org/spreadsheetml/2006/main" count="30" uniqueCount="30">
  <si>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Calculation if income dropped by 30% compared to same period in 2019</t>
  </si>
  <si>
    <t>% of Previous Period</t>
  </si>
  <si>
    <t>Subsidy Eligibility</t>
  </si>
  <si>
    <t>Income drop in  %</t>
  </si>
  <si>
    <t>Employee Name</t>
  </si>
  <si>
    <t>Employee Position</t>
  </si>
  <si>
    <t>Total Gross Salary (including Accomodation, Food and Honorariums)</t>
  </si>
  <si>
    <t>March 15 to March 21</t>
  </si>
  <si>
    <t>Estimated Subsidy and Parish Portion (for one week)</t>
  </si>
  <si>
    <t>March 22 to March 28</t>
  </si>
  <si>
    <t>March 29 to April 4</t>
  </si>
  <si>
    <t>April 5 to April 11</t>
  </si>
  <si>
    <t>April 12 to April 18</t>
  </si>
  <si>
    <t>April 19 to April 25</t>
  </si>
  <si>
    <t>April 26 to May 2</t>
  </si>
  <si>
    <t>May 3 to May 9</t>
  </si>
  <si>
    <t>May 10 to May 16</t>
  </si>
  <si>
    <t>May 17 to May 23</t>
  </si>
  <si>
    <t>May 24 to May 30</t>
  </si>
  <si>
    <t>Pastor</t>
  </si>
  <si>
    <t>Secretary</t>
  </si>
  <si>
    <t>Janitor</t>
  </si>
  <si>
    <t>Extra 1</t>
  </si>
  <si>
    <t>Extra 2</t>
  </si>
  <si>
    <t>Extra 3</t>
  </si>
  <si>
    <t>25% parish</t>
  </si>
  <si>
    <t>75% subsidy (max $847)</t>
  </si>
  <si>
    <t>May 31 to June 6</t>
  </si>
  <si>
    <t>Total 75% subsidy</t>
  </si>
  <si>
    <t>Total 25 cost to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</si>
</sst>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3" fillId="2" borderId="1" xfId="18" applyFont="1" applyFill="1" applyBorder="1"/>
    <xf numFmtId="0" fontId="3" fillId="0" borderId="0" xfId="0" applyFont="1" applyAlignment="1">
      <alignment horizontal="center"/>
    </xf>
    <xf numFmtId="43" fontId="3" fillId="0" borderId="0" xfId="18" applyFont="1"/>
    <xf numFmtId="10" fontId="3" fillId="0" borderId="0" xfId="15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3" fontId="3" fillId="0" borderId="0" xfId="18" applyFont="1" applyAlignment="1">
      <alignment horizontal="center"/>
    </xf>
    <xf numFmtId="43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00D05E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D05E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8">
      <selection activeCell="A32" sqref="A32"/>
    </sheetView>
  </sheetViews>
  <sheetFormatPr defaultColWidth="9.140625" defaultRowHeight="15"/>
  <cols>
    <col min="1" max="1" width="66.421875" style="3" bestFit="1" customWidth="1"/>
    <col min="2" max="4" width="18.7109375" style="3" customWidth="1"/>
    <col min="5" max="5" width="18.7109375" style="5" customWidth="1"/>
    <col min="6" max="7" width="18.7109375" style="3" customWidth="1"/>
    <col min="8" max="16384" width="9.140625" style="3" customWidth="1"/>
  </cols>
  <sheetData>
    <row r="1" spans="1:5" s="1" customFormat="1" ht="15">
      <c r="A1" s="1" t="s">
        <v>0</v>
      </c>
      <c r="E1" s="2"/>
    </row>
    <row r="3" spans="2:6" ht="42">
      <c r="B3" s="2">
        <v>2019</v>
      </c>
      <c r="C3" s="2">
        <v>2020</v>
      </c>
      <c r="D3" s="10" t="s">
        <v>1</v>
      </c>
      <c r="E3" s="10" t="s">
        <v>3</v>
      </c>
      <c r="F3" s="10" t="s">
        <v>2</v>
      </c>
    </row>
    <row r="4" spans="1:6" ht="15">
      <c r="A4" s="3" t="s">
        <v>7</v>
      </c>
      <c r="B4" s="4">
        <v>0</v>
      </c>
      <c r="C4" s="4">
        <v>0</v>
      </c>
      <c r="D4" s="7" t="e">
        <f>C4/B4</f>
        <v>#DIV/0!</v>
      </c>
      <c r="E4" s="7" t="e">
        <f>1-D4</f>
        <v>#DIV/0!</v>
      </c>
      <c r="F4" s="8" t="e">
        <f>IF(E4&gt;0.299999999999999,"YES","NO")</f>
        <v>#DIV/0!</v>
      </c>
    </row>
    <row r="5" spans="1:6" ht="15">
      <c r="A5" s="3" t="s">
        <v>9</v>
      </c>
      <c r="B5" s="4">
        <v>0</v>
      </c>
      <c r="C5" s="4">
        <v>0</v>
      </c>
      <c r="D5" s="7" t="e">
        <f aca="true" t="shared" si="0" ref="D5:D15">C5/B5</f>
        <v>#DIV/0!</v>
      </c>
      <c r="E5" s="7" t="e">
        <f aca="true" t="shared" si="1" ref="E5:E15">1-D5</f>
        <v>#DIV/0!</v>
      </c>
      <c r="F5" s="8" t="e">
        <f aca="true" t="shared" si="2" ref="F5:F15">IF(E5&gt;0.299999999999999,"YES","NO")</f>
        <v>#DIV/0!</v>
      </c>
    </row>
    <row r="6" spans="1:6" ht="15">
      <c r="A6" s="3" t="s">
        <v>10</v>
      </c>
      <c r="B6" s="4">
        <v>0</v>
      </c>
      <c r="C6" s="4">
        <v>0</v>
      </c>
      <c r="D6" s="7" t="e">
        <f t="shared" si="0"/>
        <v>#DIV/0!</v>
      </c>
      <c r="E6" s="7" t="e">
        <f t="shared" si="1"/>
        <v>#DIV/0!</v>
      </c>
      <c r="F6" s="8" t="e">
        <f t="shared" si="2"/>
        <v>#DIV/0!</v>
      </c>
    </row>
    <row r="7" spans="1:6" ht="15">
      <c r="A7" s="3" t="s">
        <v>11</v>
      </c>
      <c r="B7" s="4">
        <v>0</v>
      </c>
      <c r="C7" s="4">
        <v>0</v>
      </c>
      <c r="D7" s="7" t="e">
        <f t="shared" si="0"/>
        <v>#DIV/0!</v>
      </c>
      <c r="E7" s="7" t="e">
        <f t="shared" si="1"/>
        <v>#DIV/0!</v>
      </c>
      <c r="F7" s="8" t="e">
        <f t="shared" si="2"/>
        <v>#DIV/0!</v>
      </c>
    </row>
    <row r="8" spans="1:6" ht="15">
      <c r="A8" s="3" t="s">
        <v>12</v>
      </c>
      <c r="B8" s="4">
        <v>0</v>
      </c>
      <c r="C8" s="4">
        <v>0</v>
      </c>
      <c r="D8" s="7" t="e">
        <f t="shared" si="0"/>
        <v>#DIV/0!</v>
      </c>
      <c r="E8" s="7" t="e">
        <f t="shared" si="1"/>
        <v>#DIV/0!</v>
      </c>
      <c r="F8" s="8" t="e">
        <f t="shared" si="2"/>
        <v>#DIV/0!</v>
      </c>
    </row>
    <row r="9" spans="1:6" ht="15">
      <c r="A9" s="3" t="s">
        <v>13</v>
      </c>
      <c r="B9" s="4">
        <v>0</v>
      </c>
      <c r="C9" s="4">
        <v>0</v>
      </c>
      <c r="D9" s="7" t="e">
        <f t="shared" si="0"/>
        <v>#DIV/0!</v>
      </c>
      <c r="E9" s="7" t="e">
        <f t="shared" si="1"/>
        <v>#DIV/0!</v>
      </c>
      <c r="F9" s="8" t="e">
        <f t="shared" si="2"/>
        <v>#DIV/0!</v>
      </c>
    </row>
    <row r="10" spans="1:6" ht="15">
      <c r="A10" s="3" t="s">
        <v>14</v>
      </c>
      <c r="B10" s="4">
        <v>0</v>
      </c>
      <c r="C10" s="4">
        <v>0</v>
      </c>
      <c r="D10" s="7" t="e">
        <f t="shared" si="0"/>
        <v>#DIV/0!</v>
      </c>
      <c r="E10" s="7" t="e">
        <f t="shared" si="1"/>
        <v>#DIV/0!</v>
      </c>
      <c r="F10" s="8" t="e">
        <f t="shared" si="2"/>
        <v>#DIV/0!</v>
      </c>
    </row>
    <row r="11" spans="1:6" ht="15">
      <c r="A11" s="3" t="s">
        <v>15</v>
      </c>
      <c r="B11" s="4">
        <v>0</v>
      </c>
      <c r="C11" s="4">
        <v>0</v>
      </c>
      <c r="D11" s="7" t="e">
        <f t="shared" si="0"/>
        <v>#DIV/0!</v>
      </c>
      <c r="E11" s="7" t="e">
        <f t="shared" si="1"/>
        <v>#DIV/0!</v>
      </c>
      <c r="F11" s="8" t="e">
        <f t="shared" si="2"/>
        <v>#DIV/0!</v>
      </c>
    </row>
    <row r="12" spans="1:6" ht="15">
      <c r="A12" s="3" t="s">
        <v>16</v>
      </c>
      <c r="B12" s="4">
        <v>0</v>
      </c>
      <c r="C12" s="4">
        <v>0</v>
      </c>
      <c r="D12" s="7" t="e">
        <f t="shared" si="0"/>
        <v>#DIV/0!</v>
      </c>
      <c r="E12" s="7" t="e">
        <f t="shared" si="1"/>
        <v>#DIV/0!</v>
      </c>
      <c r="F12" s="8" t="e">
        <f t="shared" si="2"/>
        <v>#DIV/0!</v>
      </c>
    </row>
    <row r="13" spans="1:6" ht="15">
      <c r="A13" s="3" t="s">
        <v>17</v>
      </c>
      <c r="B13" s="4">
        <v>0</v>
      </c>
      <c r="C13" s="4">
        <v>0</v>
      </c>
      <c r="D13" s="7" t="e">
        <f t="shared" si="0"/>
        <v>#DIV/0!</v>
      </c>
      <c r="E13" s="7" t="e">
        <f t="shared" si="1"/>
        <v>#DIV/0!</v>
      </c>
      <c r="F13" s="8" t="e">
        <f t="shared" si="2"/>
        <v>#DIV/0!</v>
      </c>
    </row>
    <row r="14" spans="1:6" ht="15">
      <c r="A14" s="3" t="s">
        <v>18</v>
      </c>
      <c r="B14" s="4">
        <v>0</v>
      </c>
      <c r="C14" s="4">
        <v>0</v>
      </c>
      <c r="D14" s="7" t="e">
        <f aca="true" t="shared" si="3" ref="D14">C14/B14</f>
        <v>#DIV/0!</v>
      </c>
      <c r="E14" s="7" t="e">
        <f aca="true" t="shared" si="4" ref="E14">1-D14</f>
        <v>#DIV/0!</v>
      </c>
      <c r="F14" s="8" t="e">
        <f aca="true" t="shared" si="5" ref="F14">IF(E14&gt;0.299999999999999,"YES","NO")</f>
        <v>#DIV/0!</v>
      </c>
    </row>
    <row r="15" spans="1:6" ht="15">
      <c r="A15" s="3" t="s">
        <v>27</v>
      </c>
      <c r="B15" s="4">
        <v>0</v>
      </c>
      <c r="C15" s="4">
        <v>0</v>
      </c>
      <c r="D15" s="7" t="e">
        <f t="shared" si="0"/>
        <v>#DIV/0!</v>
      </c>
      <c r="E15" s="7" t="e">
        <f t="shared" si="1"/>
        <v>#DIV/0!</v>
      </c>
      <c r="F15" s="8" t="e">
        <f t="shared" si="2"/>
        <v>#DIV/0!</v>
      </c>
    </row>
    <row r="16" ht="15">
      <c r="B16" s="6"/>
    </row>
    <row r="18" ht="15">
      <c r="A18" s="1" t="s">
        <v>8</v>
      </c>
    </row>
    <row r="20" ht="15">
      <c r="A20" s="3" t="s">
        <v>4</v>
      </c>
    </row>
    <row r="21" spans="1:7" ht="15">
      <c r="A21" s="3" t="s">
        <v>5</v>
      </c>
      <c r="B21" s="3" t="s">
        <v>19</v>
      </c>
      <c r="C21" s="3" t="s">
        <v>20</v>
      </c>
      <c r="D21" s="3" t="s">
        <v>21</v>
      </c>
      <c r="E21" s="5" t="s">
        <v>22</v>
      </c>
      <c r="F21" s="3" t="s">
        <v>23</v>
      </c>
      <c r="G21" s="3" t="s">
        <v>24</v>
      </c>
    </row>
    <row r="23" spans="1:7" ht="42">
      <c r="A23" s="9" t="s">
        <v>6</v>
      </c>
      <c r="B23" s="4">
        <f>3383.76*12/52</f>
        <v>780.8676923076923</v>
      </c>
      <c r="C23" s="4">
        <v>500</v>
      </c>
      <c r="D23" s="4">
        <v>500</v>
      </c>
      <c r="E23" s="4">
        <v>0</v>
      </c>
      <c r="F23" s="4">
        <v>0</v>
      </c>
      <c r="G23" s="4">
        <v>0</v>
      </c>
    </row>
    <row r="24" spans="2:7" ht="15">
      <c r="B24" s="6"/>
      <c r="C24" s="6"/>
      <c r="D24" s="6"/>
      <c r="E24" s="11"/>
      <c r="F24" s="6"/>
      <c r="G24" s="6"/>
    </row>
    <row r="25" spans="1:7" ht="15">
      <c r="A25" s="3" t="s">
        <v>26</v>
      </c>
      <c r="B25" s="6">
        <f>ROUND(IF(B23*0.75&gt;847,847,B23*0.75),2)</f>
        <v>585.65</v>
      </c>
      <c r="C25" s="6">
        <f aca="true" t="shared" si="6" ref="C25:G25">ROUND(IF(C23*0.75&gt;847,847,C23*0.75),2)</f>
        <v>375</v>
      </c>
      <c r="D25" s="6">
        <f t="shared" si="6"/>
        <v>375</v>
      </c>
      <c r="E25" s="6">
        <f t="shared" si="6"/>
        <v>0</v>
      </c>
      <c r="F25" s="6">
        <f t="shared" si="6"/>
        <v>0</v>
      </c>
      <c r="G25" s="6">
        <f t="shared" si="6"/>
        <v>0</v>
      </c>
    </row>
    <row r="26" spans="1:7" ht="15">
      <c r="A26" s="3" t="s">
        <v>25</v>
      </c>
      <c r="B26" s="6">
        <f aca="true" t="shared" si="7" ref="B26:G26">ROUND(B23-B25,2)</f>
        <v>195.22</v>
      </c>
      <c r="C26" s="6">
        <f t="shared" si="7"/>
        <v>125</v>
      </c>
      <c r="D26" s="6">
        <f t="shared" si="7"/>
        <v>125</v>
      </c>
      <c r="E26" s="6">
        <f t="shared" si="7"/>
        <v>0</v>
      </c>
      <c r="F26" s="6">
        <f t="shared" si="7"/>
        <v>0</v>
      </c>
      <c r="G26" s="6">
        <f t="shared" si="7"/>
        <v>0</v>
      </c>
    </row>
    <row r="28" spans="1:2" ht="15">
      <c r="A28" s="3" t="s">
        <v>28</v>
      </c>
      <c r="B28" s="12">
        <f>SUM(B25:G25)</f>
        <v>1335.65</v>
      </c>
    </row>
    <row r="29" spans="1:2" ht="15">
      <c r="A29" s="3" t="s">
        <v>29</v>
      </c>
      <c r="B29" s="12">
        <f>SUM(B26:G26)</f>
        <v>445.22</v>
      </c>
    </row>
  </sheetData>
  <conditionalFormatting sqref="F4:F13 F15">
    <cfRule type="cellIs" priority="11" dxfId="1" operator="equal">
      <formula>"NO"</formula>
    </cfRule>
    <cfRule type="cellIs" priority="12" dxfId="0" operator="equal">
      <formula>"YES"</formula>
    </cfRule>
  </conditionalFormatting>
  <conditionalFormatting sqref="F14">
    <cfRule type="cellIs" priority="1" dxfId="1" operator="equal">
      <formula>"NO"</formula>
    </cfRule>
    <cfRule type="cellIs" priority="2" dxfId="0" operator="equal">
      <formula>"YES"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Sirois</dc:creator>
  <cp:keywords/>
  <dc:description/>
  <cp:lastModifiedBy>David Sirois</cp:lastModifiedBy>
  <dcterms:created xsi:type="dcterms:W3CDTF">2020-03-31T14:31:11Z</dcterms:created>
  <dcterms:modified xsi:type="dcterms:W3CDTF">2020-04-02T20:39:09Z</dcterms:modified>
  <cp:category/>
  <cp:version/>
  <cp:contentType/>
  <cp:contentStatus/>
</cp:coreProperties>
</file>